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205\"/>
    </mc:Choice>
  </mc:AlternateContent>
  <bookViews>
    <workbookView xWindow="0" yWindow="0" windowWidth="20700" windowHeight="7875"/>
  </bookViews>
  <sheets>
    <sheet name="工作表1" sheetId="1" r:id="rId1"/>
  </sheets>
  <definedNames>
    <definedName name="年利率">工作表1!$C$2</definedName>
    <definedName name="年數">工作表1!$C$3</definedName>
    <definedName name="貸款金額">工作表1!$C$1</definedName>
    <definedName name="總利息">工作表1!$C$5</definedName>
    <definedName name="還款方式">工作表1!#REF!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14" i="1" s="1"/>
  <c r="C7" i="1"/>
  <c r="E14" i="1" s="1"/>
  <c r="C4" i="1"/>
  <c r="C5" i="1" s="1"/>
  <c r="C14" i="1" s="1"/>
  <c r="B14" i="1" l="1"/>
</calcChain>
</file>

<file path=xl/sharedStrings.xml><?xml version="1.0" encoding="utf-8"?>
<sst xmlns="http://schemas.openxmlformats.org/spreadsheetml/2006/main" count="14" uniqueCount="13">
  <si>
    <t>貸款金額</t>
    <phoneticPr fontId="1" type="noConversion"/>
  </si>
  <si>
    <t>年利率</t>
    <phoneticPr fontId="1" type="noConversion"/>
  </si>
  <si>
    <t>本息均攤</t>
  </si>
  <si>
    <t>本金均攤</t>
    <phoneticPr fontId="1" type="noConversion"/>
  </si>
  <si>
    <t>年數</t>
    <phoneticPr fontId="1" type="noConversion"/>
  </si>
  <si>
    <t>年</t>
    <phoneticPr fontId="1" type="noConversion"/>
  </si>
  <si>
    <t>月繳款</t>
    <phoneticPr fontId="1" type="noConversion"/>
  </si>
  <si>
    <t>總利息</t>
    <phoneticPr fontId="1" type="noConversion"/>
  </si>
  <si>
    <t>最高月繳款</t>
    <phoneticPr fontId="1" type="noConversion"/>
  </si>
  <si>
    <t>本息均攤
月繳款</t>
    <phoneticPr fontId="1" type="noConversion"/>
  </si>
  <si>
    <t>本息均攤
總利息</t>
    <phoneticPr fontId="1" type="noConversion"/>
  </si>
  <si>
    <t>本金均攤
月繳款</t>
    <phoneticPr fontId="1" type="noConversion"/>
  </si>
  <si>
    <t>本金均攤
總利息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</si>
</sst>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&quot;年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0" xfId="0" applyFont="1">
      <alignment vertical="center"/>
    </xf>
    <xf numFmtId="10" fontId="2" fillId="2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3" fillId="6" borderId="1" xfId="0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5" borderId="0" xfId="0" applyNumberFormat="1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2" fillId="5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本息均攤</a:t>
            </a:r>
            <a:r>
              <a:rPr lang="zh-TW" altLang="zh-TW" sz="1400" b="0" i="0" u="none" strike="noStrike" baseline="0">
                <a:effectLst/>
              </a:rPr>
              <a:t>之</a:t>
            </a:r>
            <a:r>
              <a:rPr lang="zh-TW" altLang="en-US"/>
              <a:t>月繳款及總利息</a:t>
            </a:r>
          </a:p>
        </c:rich>
      </c:tx>
      <c:layout>
        <c:manualLayout>
          <c:xMode val="edge"/>
          <c:yMode val="edge"/>
          <c:x val="0.2799285897716513"/>
          <c:y val="2.1642708515771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4200326218279355"/>
          <c:y val="0.16222091904565888"/>
          <c:w val="0.71109546109762511"/>
          <c:h val="0.6279593523159166"/>
        </c:manualLayout>
      </c:layout>
      <c:lineChart>
        <c:grouping val="standard"/>
        <c:varyColors val="0"/>
        <c:ser>
          <c:idx val="0"/>
          <c:order val="0"/>
          <c:tx>
            <c:strRef>
              <c:f>工作表1!$B$13</c:f>
              <c:strCache>
                <c:ptCount val="1"/>
                <c:pt idx="0">
                  <c:v>本息均攤
月繳款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966319632083154E-2"/>
                  <c:y val="5.25311820100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568647842956859E-2"/>
                  <c:y val="8.86395087899878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工作表1!$A$15:$A$20</c:f>
              <c:numCache>
                <c:formatCode>0"年"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cat>
          <c:val>
            <c:numRef>
              <c:f>工作表1!$B$15:$B$20</c:f>
              <c:numCache>
                <c:formatCode>#,##0_ ;[Red]\-#,##0\ </c:formatCode>
                <c:ptCount val="6"/>
                <c:pt idx="0">
                  <c:v>17615.393237592474</c:v>
                </c:pt>
                <c:pt idx="1">
                  <c:v>9291.1898879548808</c:v>
                </c:pt>
                <c:pt idx="2">
                  <c:v>6527.5927483597152</c:v>
                </c:pt>
                <c:pt idx="3">
                  <c:v>5154.0969708336333</c:v>
                </c:pt>
                <c:pt idx="4">
                  <c:v>4336.5860060941268</c:v>
                </c:pt>
                <c:pt idx="5">
                  <c:v>3797.0084143027334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68296"/>
        <c:axId val="3879620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工作表1!$D$13</c15:sqref>
                        </c15:formulaRef>
                      </c:ext>
                    </c:extLst>
                    <c:strCache>
                      <c:ptCount val="1"/>
                      <c:pt idx="0">
                        <c:v>本金均攤
月繳款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工作表1!$A$15:$A$20</c15:sqref>
                        </c15:formulaRef>
                      </c:ext>
                    </c:extLst>
                    <c:numCache>
                      <c:formatCode>0"年"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工作表1!$D$15:$D$20</c15:sqref>
                        </c15:formulaRef>
                      </c:ext>
                    </c:extLst>
                    <c:numCache>
                      <c:formatCode>#,##0_ ;[Red]\-#,##0\ </c:formatCode>
                      <c:ptCount val="6"/>
                      <c:pt idx="0">
                        <c:v>18500</c:v>
                      </c:pt>
                      <c:pt idx="1">
                        <c:v>10166.666666666668</c:v>
                      </c:pt>
                      <c:pt idx="2">
                        <c:v>7388.8888888888887</c:v>
                      </c:pt>
                      <c:pt idx="3">
                        <c:v>6000</c:v>
                      </c:pt>
                      <c:pt idx="4">
                        <c:v>5166.666666666667</c:v>
                      </c:pt>
                      <c:pt idx="5">
                        <c:v>4611.1111111111113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工作表1!$C$13</c:f>
              <c:strCache>
                <c:ptCount val="1"/>
                <c:pt idx="0">
                  <c:v>本息均攤
總利息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9810946737879085E-2"/>
                  <c:y val="-4.7557536679689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工作表1!$C$15:$C$20</c:f>
              <c:numCache>
                <c:formatCode>#,##0_ ;[Red]\-#,##0\ </c:formatCode>
                <c:ptCount val="6"/>
                <c:pt idx="0">
                  <c:v>56923.594255548436</c:v>
                </c:pt>
                <c:pt idx="1">
                  <c:v>114942.78655458568</c:v>
                </c:pt>
                <c:pt idx="2">
                  <c:v>174966.69470474869</c:v>
                </c:pt>
                <c:pt idx="3">
                  <c:v>236983.27300007199</c:v>
                </c:pt>
                <c:pt idx="4">
                  <c:v>300975.80182823795</c:v>
                </c:pt>
                <c:pt idx="5">
                  <c:v>366923.029148984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61632"/>
        <c:axId val="38796124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工作表1!$E$13</c15:sqref>
                        </c15:formulaRef>
                      </c:ext>
                    </c:extLst>
                    <c:strCache>
                      <c:ptCount val="1"/>
                      <c:pt idx="0">
                        <c:v>本金均攤
總利息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工作表1!$E$15:$E$20</c15:sqref>
                        </c15:formulaRef>
                      </c:ext>
                    </c:extLst>
                    <c:numCache>
                      <c:formatCode>#,##0_ ;[Red]\-#,##0\ </c:formatCode>
                      <c:ptCount val="6"/>
                      <c:pt idx="0">
                        <c:v>55916.666666666664</c:v>
                      </c:pt>
                      <c:pt idx="1">
                        <c:v>110916.66666666666</c:v>
                      </c:pt>
                      <c:pt idx="2">
                        <c:v>165916.66666666666</c:v>
                      </c:pt>
                      <c:pt idx="3">
                        <c:v>220916.66666666666</c:v>
                      </c:pt>
                      <c:pt idx="4">
                        <c:v>275916.66666666663</c:v>
                      </c:pt>
                      <c:pt idx="5">
                        <c:v>330916.66666666663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87968296"/>
        <c:scaling>
          <c:orientation val="minMax"/>
        </c:scaling>
        <c:delete val="0"/>
        <c:axPos val="b"/>
        <c:numFmt formatCode="0&quot;年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87962024"/>
        <c:crosses val="autoZero"/>
        <c:auto val="1"/>
        <c:lblAlgn val="ctr"/>
        <c:lblOffset val="100"/>
        <c:noMultiLvlLbl val="0"/>
      </c:catAx>
      <c:valAx>
        <c:axId val="38796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月繳款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87968296"/>
        <c:crosses val="autoZero"/>
        <c:crossBetween val="between"/>
      </c:valAx>
      <c:valAx>
        <c:axId val="387961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總利息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87961632"/>
        <c:crosses val="max"/>
        <c:crossBetween val="between"/>
      </c:valAx>
      <c:catAx>
        <c:axId val="38796163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961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34191542150129"/>
          <c:y val="0.854007513563109"/>
          <c:w val="0.39899039373030054"/>
          <c:h val="0.14306643657695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本金均攤</a:t>
            </a:r>
            <a:r>
              <a:rPr lang="zh-TW" altLang="zh-TW" sz="1400" b="0" i="0" u="none" strike="noStrike" baseline="0">
                <a:effectLst/>
              </a:rPr>
              <a:t>之</a:t>
            </a:r>
            <a:r>
              <a:rPr lang="zh-TW" altLang="en-US"/>
              <a:t>月繳款及總利息</a:t>
            </a:r>
          </a:p>
        </c:rich>
      </c:tx>
      <c:layout>
        <c:manualLayout>
          <c:xMode val="edge"/>
          <c:yMode val="edge"/>
          <c:x val="0.2799285897716513"/>
          <c:y val="2.1642708515771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4200326218279355"/>
          <c:y val="0.16222091904565888"/>
          <c:w val="0.71109546109762511"/>
          <c:h val="0.6279593523159166"/>
        </c:manualLayout>
      </c:layout>
      <c:lineChart>
        <c:grouping val="standard"/>
        <c:varyColors val="0"/>
        <c:ser>
          <c:idx val="2"/>
          <c:order val="2"/>
          <c:tx>
            <c:strRef>
              <c:f>工作表1!$D$13</c:f>
              <c:strCache>
                <c:ptCount val="1"/>
                <c:pt idx="0">
                  <c:v>本金均攤
月繳款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73132829042908E-2"/>
                  <c:y val="7.1826703738808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523780669526538E-2"/>
                  <c:y val="1.085519231745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工作表1!$A$15:$A$20</c:f>
              <c:numCache>
                <c:formatCode>0"年"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  <c:extLst xmlns:c15="http://schemas.microsoft.com/office/drawing/2012/chart"/>
            </c:numRef>
          </c:cat>
          <c:val>
            <c:numRef>
              <c:f>工作表1!$D$15:$D$20</c:f>
              <c:numCache>
                <c:formatCode>#,##0_ ;[Red]\-#,##0\ </c:formatCode>
                <c:ptCount val="6"/>
                <c:pt idx="0">
                  <c:v>18500</c:v>
                </c:pt>
                <c:pt idx="1">
                  <c:v>10166.666666666668</c:v>
                </c:pt>
                <c:pt idx="2">
                  <c:v>7388.8888888888887</c:v>
                </c:pt>
                <c:pt idx="3">
                  <c:v>6000</c:v>
                </c:pt>
                <c:pt idx="4">
                  <c:v>5166.666666666667</c:v>
                </c:pt>
                <c:pt idx="5">
                  <c:v>4611.1111111111113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66336"/>
        <c:axId val="3879655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工作表1!$B$13</c15:sqref>
                        </c15:formulaRef>
                      </c:ext>
                    </c:extLst>
                    <c:strCache>
                      <c:ptCount val="1"/>
                      <c:pt idx="0">
                        <c:v>本息均攤
月繳款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chemeClr val="accent5">
                          <a:lumMod val="75000"/>
                        </a:schemeClr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966319632083154E-2"/>
                        <c:y val="5.25311820100811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"/>
                    <c:layout>
                      <c:manualLayout>
                        <c:x val="-9.0568647842956859E-2"/>
                        <c:y val="8.863950878998780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TW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工作表1!$A$15:$A$20</c15:sqref>
                        </c15:formulaRef>
                      </c:ext>
                    </c:extLst>
                    <c:numCache>
                      <c:formatCode>0"年"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工作表1!$B$15:$B$20</c15:sqref>
                        </c15:formulaRef>
                      </c:ext>
                    </c:extLst>
                    <c:numCache>
                      <c:formatCode>#,##0_ ;[Red]\-#,##0\ </c:formatCode>
                      <c:ptCount val="6"/>
                      <c:pt idx="0">
                        <c:v>17615.393237592474</c:v>
                      </c:pt>
                      <c:pt idx="1">
                        <c:v>9291.1898879548808</c:v>
                      </c:pt>
                      <c:pt idx="2">
                        <c:v>6527.5927483597152</c:v>
                      </c:pt>
                      <c:pt idx="3">
                        <c:v>5154.0969708336333</c:v>
                      </c:pt>
                      <c:pt idx="4">
                        <c:v>4336.5860060941268</c:v>
                      </c:pt>
                      <c:pt idx="5">
                        <c:v>3797.0084143027334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工作表1!$E$13</c:f>
              <c:strCache>
                <c:ptCount val="1"/>
                <c:pt idx="0">
                  <c:v>本金均攤
總利息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6699218419914728E-2"/>
                  <c:y val="-3.698584006946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工作表1!$E$15:$E$20</c:f>
              <c:numCache>
                <c:formatCode>#,##0_ ;[Red]\-#,##0\ </c:formatCode>
                <c:ptCount val="6"/>
                <c:pt idx="0">
                  <c:v>55916.666666666664</c:v>
                </c:pt>
                <c:pt idx="1">
                  <c:v>110916.66666666666</c:v>
                </c:pt>
                <c:pt idx="2">
                  <c:v>165916.66666666666</c:v>
                </c:pt>
                <c:pt idx="3">
                  <c:v>220916.66666666666</c:v>
                </c:pt>
                <c:pt idx="4">
                  <c:v>275916.66666666663</c:v>
                </c:pt>
                <c:pt idx="5">
                  <c:v>330916.66666666663</c:v>
                </c:pt>
              </c:numCache>
              <c:extLst xmlns:c15="http://schemas.microsoft.com/office/drawing/2012/chart"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65944"/>
        <c:axId val="3879635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工作表1!$C$13</c15:sqref>
                        </c15:formulaRef>
                      </c:ext>
                    </c:extLst>
                    <c:strCache>
                      <c:ptCount val="1"/>
                      <c:pt idx="0">
                        <c:v>本息均攤
總利息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Lbl>
                    <c:idx val="1"/>
                    <c:layout>
                      <c:manualLayout>
                        <c:x val="-7.9810946737879085E-2"/>
                        <c:y val="-4.755753667968962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TW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工作表1!$C$15:$C$20</c15:sqref>
                        </c15:formulaRef>
                      </c:ext>
                    </c:extLst>
                    <c:numCache>
                      <c:formatCode>#,##0_ ;[Red]\-#,##0\ </c:formatCode>
                      <c:ptCount val="6"/>
                      <c:pt idx="0">
                        <c:v>56923.594255548436</c:v>
                      </c:pt>
                      <c:pt idx="1">
                        <c:v>114942.78655458568</c:v>
                      </c:pt>
                      <c:pt idx="2">
                        <c:v>174966.69470474869</c:v>
                      </c:pt>
                      <c:pt idx="3">
                        <c:v>236983.27300007199</c:v>
                      </c:pt>
                      <c:pt idx="4">
                        <c:v>300975.80182823795</c:v>
                      </c:pt>
                      <c:pt idx="5">
                        <c:v>366923.029148984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87966336"/>
        <c:scaling>
          <c:orientation val="minMax"/>
        </c:scaling>
        <c:delete val="0"/>
        <c:axPos val="b"/>
        <c:numFmt formatCode="0&quot;年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87965552"/>
        <c:crosses val="autoZero"/>
        <c:auto val="1"/>
        <c:lblAlgn val="ctr"/>
        <c:lblOffset val="100"/>
        <c:noMultiLvlLbl val="0"/>
      </c:catAx>
      <c:valAx>
        <c:axId val="38796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月繳款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87966336"/>
        <c:crosses val="autoZero"/>
        <c:crossBetween val="between"/>
      </c:valAx>
      <c:valAx>
        <c:axId val="387963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總利息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87965944"/>
        <c:crosses val="max"/>
        <c:crossBetween val="between"/>
      </c:valAx>
      <c:catAx>
        <c:axId val="387965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7963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34191542150129"/>
          <c:y val="0.854007513563109"/>
          <c:w val="0.39899039373030054"/>
          <c:h val="0.14306643657695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sterhsiao.com.tw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738476</xdr:colOff>
      <xdr:row>16</xdr:row>
      <xdr:rowOff>35093</xdr:rowOff>
    </xdr:from>
    <xdr:to>
      <xdr:col>13</xdr:col>
      <xdr:colOff>402981</xdr:colOff>
      <xdr:row>30</xdr:row>
      <xdr:rowOff>183173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732691</xdr:colOff>
      <xdr:row>0</xdr:row>
      <xdr:rowOff>0</xdr:rowOff>
    </xdr:from>
    <xdr:to>
      <xdr:col>13</xdr:col>
      <xdr:colOff>397196</xdr:colOff>
      <xdr:row>15</xdr:row>
      <xdr:rowOff>124558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175846</xdr:colOff>
      <xdr:row>2</xdr:row>
      <xdr:rowOff>197826</xdr:rowOff>
    </xdr:from>
    <xdr:to>
      <xdr:col>5</xdr:col>
      <xdr:colOff>382785</xdr:colOff>
      <xdr:row>6</xdr:row>
      <xdr:rowOff>191231</xdr:rowOff>
    </xdr:to>
    <xdr:pic>
      <xdr:nvPicPr>
        <xdr:cNvPr id="2" name="圖片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269" y="593480"/>
          <a:ext cx="1914112" cy="784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30" zoomScaleNormal="130" workbookViewId="0">
      <selection activeCell="F12" sqref="F12"/>
    </sheetView>
  </sheetViews>
  <sheetFormatPr defaultRowHeight="15.75" x14ac:dyDescent="0.25"/>
  <cols>
    <col min="1" max="1" width="9.75" style="2" bestFit="1" customWidth="1"/>
    <col min="2" max="2" width="11.875" style="2" bestFit="1" customWidth="1"/>
    <col min="3" max="3" width="12" style="2" customWidth="1"/>
    <col min="4" max="4" width="9.125" style="2" customWidth="1"/>
    <col min="5" max="5" width="13.25" style="2" customWidth="1"/>
    <col min="6" max="6" width="9" style="2"/>
    <col min="7" max="7" width="13.25" style="2" bestFit="1" customWidth="1"/>
    <col min="8" max="8" width="9.625" style="2" bestFit="1" customWidth="1"/>
    <col min="9" max="16384" width="9" style="2"/>
  </cols>
  <sheetData>
    <row r="1" spans="1:8" x14ac:dyDescent="0.25">
      <c r="A1" s="16" t="s">
        <v>0</v>
      </c>
      <c r="B1" s="16"/>
      <c r="C1" s="1">
        <v>1000000</v>
      </c>
    </row>
    <row r="2" spans="1:8" x14ac:dyDescent="0.25">
      <c r="A2" s="16" t="s">
        <v>1</v>
      </c>
      <c r="B2" s="16"/>
      <c r="C2" s="3">
        <v>2.1999999999999999E-2</v>
      </c>
    </row>
    <row r="3" spans="1:8" x14ac:dyDescent="0.25">
      <c r="A3" s="16" t="s">
        <v>4</v>
      </c>
      <c r="B3" s="16"/>
      <c r="C3" s="1">
        <v>20</v>
      </c>
    </row>
    <row r="4" spans="1:8" x14ac:dyDescent="0.25">
      <c r="A4" s="14" t="s">
        <v>2</v>
      </c>
      <c r="B4" s="4" t="s">
        <v>6</v>
      </c>
      <c r="C4" s="5">
        <f>PMT(年利率/12,年數*12,-貸款金額)</f>
        <v>5154.0969708336333</v>
      </c>
    </row>
    <row r="5" spans="1:8" x14ac:dyDescent="0.25">
      <c r="A5" s="14"/>
      <c r="B5" s="4" t="s">
        <v>7</v>
      </c>
      <c r="C5" s="5">
        <f>C4*年數*12-貸款金額</f>
        <v>236983.27300007199</v>
      </c>
    </row>
    <row r="6" spans="1:8" x14ac:dyDescent="0.25">
      <c r="A6" s="15" t="s">
        <v>3</v>
      </c>
      <c r="B6" s="6" t="s">
        <v>8</v>
      </c>
      <c r="C6" s="7">
        <f>貸款金額/(年數*12)+貸款金額*年利率/12</f>
        <v>6000</v>
      </c>
    </row>
    <row r="7" spans="1:8" x14ac:dyDescent="0.25">
      <c r="A7" s="15"/>
      <c r="B7" s="6" t="s">
        <v>7</v>
      </c>
      <c r="C7" s="7">
        <f>貸款金額*年利率/12*(年數*12+1)/2</f>
        <v>220916.66666666666</v>
      </c>
    </row>
    <row r="8" spans="1:8" hidden="1" x14ac:dyDescent="0.25"/>
    <row r="10" spans="1:8" x14ac:dyDescent="0.25">
      <c r="D10" s="8"/>
    </row>
    <row r="13" spans="1:8" ht="33" x14ac:dyDescent="0.25">
      <c r="A13" s="10" t="s">
        <v>5</v>
      </c>
      <c r="B13" s="11" t="s">
        <v>9</v>
      </c>
      <c r="C13" s="11" t="s">
        <v>10</v>
      </c>
      <c r="D13" s="11" t="s">
        <v>11</v>
      </c>
      <c r="E13" s="11" t="s">
        <v>12</v>
      </c>
      <c r="G13" s="8"/>
      <c r="H13" s="8"/>
    </row>
    <row r="14" spans="1:8" hidden="1" x14ac:dyDescent="0.25">
      <c r="A14" s="8"/>
      <c r="B14" s="8">
        <f>C4</f>
        <v>5154.0969708336333</v>
      </c>
      <c r="C14" s="2">
        <f>總利息</f>
        <v>236983.27300007199</v>
      </c>
      <c r="D14" s="8">
        <f>C6</f>
        <v>6000</v>
      </c>
      <c r="E14" s="8">
        <f>C7</f>
        <v>220916.66666666666</v>
      </c>
    </row>
    <row r="15" spans="1:8" x14ac:dyDescent="0.25">
      <c r="A15" s="12">
        <v>5</v>
      </c>
      <c r="B15" s="8">
        <f t="dataTable" ref="B15:E20" dt2D="0" dtr="0" r1="C3"/>
        <v>17615.393237592474</v>
      </c>
      <c r="C15" s="8">
        <v>56923.594255548436</v>
      </c>
      <c r="D15" s="8">
        <v>18500</v>
      </c>
      <c r="E15" s="8">
        <v>55916.666666666664</v>
      </c>
    </row>
    <row r="16" spans="1:8" x14ac:dyDescent="0.25">
      <c r="A16" s="13">
        <v>10</v>
      </c>
      <c r="B16" s="9">
        <v>9291.1898879548808</v>
      </c>
      <c r="C16" s="9">
        <v>114942.78655458568</v>
      </c>
      <c r="D16" s="9">
        <v>10166.666666666668</v>
      </c>
      <c r="E16" s="9">
        <v>110916.66666666666</v>
      </c>
      <c r="G16" s="8"/>
    </row>
    <row r="17" spans="1:7" x14ac:dyDescent="0.25">
      <c r="A17" s="12">
        <v>15</v>
      </c>
      <c r="B17" s="8">
        <v>6527.5927483597152</v>
      </c>
      <c r="C17" s="8">
        <v>174966.69470474869</v>
      </c>
      <c r="D17" s="8">
        <v>7388.8888888888887</v>
      </c>
      <c r="E17" s="8">
        <v>165916.66666666666</v>
      </c>
      <c r="G17" s="8"/>
    </row>
    <row r="18" spans="1:7" x14ac:dyDescent="0.25">
      <c r="A18" s="13">
        <v>20</v>
      </c>
      <c r="B18" s="9">
        <v>5154.0969708336333</v>
      </c>
      <c r="C18" s="9">
        <v>236983.27300007199</v>
      </c>
      <c r="D18" s="9">
        <v>6000</v>
      </c>
      <c r="E18" s="9">
        <v>220916.66666666666</v>
      </c>
      <c r="G18" s="8"/>
    </row>
    <row r="19" spans="1:7" x14ac:dyDescent="0.25">
      <c r="A19" s="12">
        <v>25</v>
      </c>
      <c r="B19" s="8">
        <v>4336.5860060941268</v>
      </c>
      <c r="C19" s="8">
        <v>300975.80182823795</v>
      </c>
      <c r="D19" s="8">
        <v>5166.666666666667</v>
      </c>
      <c r="E19" s="8">
        <v>275916.66666666663</v>
      </c>
      <c r="G19" s="8"/>
    </row>
    <row r="20" spans="1:7" x14ac:dyDescent="0.25">
      <c r="A20" s="13">
        <v>30</v>
      </c>
      <c r="B20" s="9">
        <v>3797.0084143027334</v>
      </c>
      <c r="C20" s="9">
        <v>366923.029148984</v>
      </c>
      <c r="D20" s="9">
        <v>4611.1111111111113</v>
      </c>
      <c r="E20" s="9">
        <v>330916.66666666663</v>
      </c>
      <c r="G20" s="8"/>
    </row>
    <row r="22" spans="1:7" x14ac:dyDescent="0.25">
      <c r="G22" s="8"/>
    </row>
    <row r="23" spans="1:7" x14ac:dyDescent="0.25">
      <c r="G23" s="8"/>
    </row>
    <row r="24" spans="1:7" x14ac:dyDescent="0.25">
      <c r="G24" s="8"/>
    </row>
  </sheetData>
  <mergeCells count="5">
    <mergeCell ref="A4:A5"/>
    <mergeCell ref="A6:A7"/>
    <mergeCell ref="A1:B1"/>
    <mergeCell ref="A2:B2"/>
    <mergeCell ref="A3:B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工作表1</vt:lpstr>
      <vt:lpstr>年利率</vt:lpstr>
      <vt:lpstr>年數</vt:lpstr>
      <vt:lpstr>貸款金額</vt:lpstr>
      <vt:lpstr>總利息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2015-08-12T02:04:48Z</dcterms:created>
  <dcterms:modified xsi:type="dcterms:W3CDTF">2015-08-31T15:36:11Z</dcterms:modified>
</cp:coreProperties>
</file>