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32" windowWidth="12588" windowHeight="7872"/>
  </bookViews>
  <sheets>
    <sheet name="Sheet1" sheetId="1" r:id="rId1"/>
  </sheets>
  <definedNames>
    <definedName name="平均利率">Sheet1!$B$2</definedName>
    <definedName name="第一段本息繳款">Sheet1!$B$7</definedName>
    <definedName name="第一段利率">Sheet1!$B$5</definedName>
    <definedName name="第一段期末餘額">Sheet1!$B$8</definedName>
    <definedName name="第一段期數">Sheet1!$B$6</definedName>
    <definedName name="第二段本息繳款">Sheet1!$B$11</definedName>
    <definedName name="第二段利率">Sheet1!$B$12</definedName>
    <definedName name="第二段期數">Sheet1!$B$10</definedName>
    <definedName name="貸款金額">Sheet1!$B$1</definedName>
    <definedName name="總期數">Sheet1!$B$3</definedName>
  </definedNames>
  <calcPr calcId="125725"/>
</workbook>
</file>

<file path=xl/calcChain.xml><?xml version="1.0" encoding="utf-8"?>
<calcChain xmlns="http://schemas.openxmlformats.org/spreadsheetml/2006/main">
  <c r="H5" i="1"/>
  <c r="H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4"/>
  <c r="F3"/>
  <c r="B10" l="1"/>
  <c r="B7"/>
  <c r="I6" l="1"/>
  <c r="I8"/>
  <c r="I4"/>
  <c r="G4" s="1"/>
  <c r="F4" s="1"/>
  <c r="I5"/>
  <c r="I7"/>
  <c r="I9"/>
  <c r="B8"/>
  <c r="B11"/>
  <c r="G5" l="1"/>
  <c r="F5" s="1"/>
  <c r="B12"/>
  <c r="I10"/>
  <c r="I12"/>
  <c r="I14"/>
  <c r="I16"/>
  <c r="I18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I80"/>
  <c r="I82"/>
  <c r="I84"/>
  <c r="I86"/>
  <c r="I88"/>
  <c r="I90"/>
  <c r="I92"/>
  <c r="I94"/>
  <c r="I96"/>
  <c r="I98"/>
  <c r="I100"/>
  <c r="I102"/>
  <c r="I104"/>
  <c r="I106"/>
  <c r="I108"/>
  <c r="I110"/>
  <c r="I112"/>
  <c r="I114"/>
  <c r="I116"/>
  <c r="I118"/>
  <c r="I120"/>
  <c r="I122"/>
  <c r="I124"/>
  <c r="I126"/>
  <c r="I128"/>
  <c r="I130"/>
  <c r="I132"/>
  <c r="I134"/>
  <c r="I136"/>
  <c r="I138"/>
  <c r="I140"/>
  <c r="I142"/>
  <c r="I144"/>
  <c r="I146"/>
  <c r="I148"/>
  <c r="I150"/>
  <c r="I152"/>
  <c r="I154"/>
  <c r="I156"/>
  <c r="I158"/>
  <c r="I160"/>
  <c r="I162"/>
  <c r="I164"/>
  <c r="I166"/>
  <c r="I168"/>
  <c r="I170"/>
  <c r="I172"/>
  <c r="I174"/>
  <c r="I176"/>
  <c r="I178"/>
  <c r="I180"/>
  <c r="I182"/>
  <c r="I184"/>
  <c r="I186"/>
  <c r="I188"/>
  <c r="I190"/>
  <c r="I192"/>
  <c r="I194"/>
  <c r="I196"/>
  <c r="I198"/>
  <c r="I200"/>
  <c r="I202"/>
  <c r="I204"/>
  <c r="I206"/>
  <c r="I208"/>
  <c r="I210"/>
  <c r="I212"/>
  <c r="I214"/>
  <c r="I216"/>
  <c r="I218"/>
  <c r="I220"/>
  <c r="I222"/>
  <c r="I224"/>
  <c r="I226"/>
  <c r="I228"/>
  <c r="I230"/>
  <c r="I232"/>
  <c r="I234"/>
  <c r="I236"/>
  <c r="I238"/>
  <c r="I240"/>
  <c r="I242"/>
  <c r="I11"/>
  <c r="I13"/>
  <c r="I15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7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7"/>
  <c r="I109"/>
  <c r="I111"/>
  <c r="I113"/>
  <c r="I115"/>
  <c r="I117"/>
  <c r="I119"/>
  <c r="I121"/>
  <c r="I123"/>
  <c r="I125"/>
  <c r="I127"/>
  <c r="I129"/>
  <c r="I131"/>
  <c r="I133"/>
  <c r="I135"/>
  <c r="I137"/>
  <c r="I139"/>
  <c r="I141"/>
  <c r="I143"/>
  <c r="I145"/>
  <c r="I147"/>
  <c r="I149"/>
  <c r="I151"/>
  <c r="I153"/>
  <c r="I155"/>
  <c r="I157"/>
  <c r="I159"/>
  <c r="I161"/>
  <c r="I163"/>
  <c r="I165"/>
  <c r="I167"/>
  <c r="I169"/>
  <c r="I171"/>
  <c r="I173"/>
  <c r="I175"/>
  <c r="I177"/>
  <c r="I179"/>
  <c r="I181"/>
  <c r="I183"/>
  <c r="I185"/>
  <c r="I187"/>
  <c r="I189"/>
  <c r="I191"/>
  <c r="I193"/>
  <c r="I195"/>
  <c r="I197"/>
  <c r="I199"/>
  <c r="I201"/>
  <c r="I203"/>
  <c r="I205"/>
  <c r="I207"/>
  <c r="I209"/>
  <c r="I211"/>
  <c r="I213"/>
  <c r="I215"/>
  <c r="I217"/>
  <c r="I219"/>
  <c r="I221"/>
  <c r="I223"/>
  <c r="I225"/>
  <c r="I227"/>
  <c r="I229"/>
  <c r="I231"/>
  <c r="I233"/>
  <c r="I235"/>
  <c r="I237"/>
  <c r="I239"/>
  <c r="I241"/>
  <c r="I243"/>
  <c r="H6" l="1"/>
  <c r="G6" s="1"/>
  <c r="F6" s="1"/>
  <c r="H7" l="1"/>
  <c r="G7" s="1"/>
  <c r="F7" s="1"/>
  <c r="H8" l="1"/>
  <c r="G8" s="1"/>
  <c r="F8" s="1"/>
  <c r="H9" l="1"/>
  <c r="G9" s="1"/>
  <c r="F9" s="1"/>
  <c r="H10" s="1"/>
  <c r="G10" s="1"/>
  <c r="F10" s="1"/>
  <c r="H11" l="1"/>
  <c r="G11" s="1"/>
  <c r="F11" s="1"/>
  <c r="H12" l="1"/>
  <c r="G12" s="1"/>
  <c r="F12" s="1"/>
  <c r="H13" l="1"/>
  <c r="G13" s="1"/>
  <c r="F13" s="1"/>
  <c r="H14" l="1"/>
  <c r="G14" s="1"/>
  <c r="F14" s="1"/>
  <c r="H15" l="1"/>
  <c r="G15" s="1"/>
  <c r="F15" s="1"/>
  <c r="H16" l="1"/>
  <c r="G16" s="1"/>
  <c r="F16" s="1"/>
  <c r="H17" l="1"/>
  <c r="G17" s="1"/>
  <c r="F17" s="1"/>
  <c r="H18" l="1"/>
  <c r="G18" s="1"/>
  <c r="F18" s="1"/>
  <c r="H19" l="1"/>
  <c r="G19" s="1"/>
  <c r="F19" s="1"/>
  <c r="H20" l="1"/>
  <c r="G20" s="1"/>
  <c r="F20" s="1"/>
  <c r="H21" s="1"/>
  <c r="G21" s="1"/>
  <c r="F21" s="1"/>
  <c r="H22" l="1"/>
  <c r="G22" s="1"/>
  <c r="F22" s="1"/>
  <c r="H23" l="1"/>
  <c r="G23" s="1"/>
  <c r="F23" s="1"/>
  <c r="H24" l="1"/>
  <c r="G24" s="1"/>
  <c r="F24" s="1"/>
  <c r="H25" l="1"/>
  <c r="G25" s="1"/>
  <c r="F25" s="1"/>
  <c r="H26" l="1"/>
  <c r="G26" s="1"/>
  <c r="F26" s="1"/>
  <c r="H27" l="1"/>
  <c r="G27" s="1"/>
  <c r="F27" s="1"/>
  <c r="H28" l="1"/>
  <c r="G28" s="1"/>
  <c r="F28" s="1"/>
  <c r="H29" l="1"/>
  <c r="G29" s="1"/>
  <c r="F29" s="1"/>
  <c r="H30" l="1"/>
  <c r="G30" s="1"/>
  <c r="F30" s="1"/>
  <c r="H31" l="1"/>
  <c r="G31" s="1"/>
  <c r="F31" s="1"/>
  <c r="H32" l="1"/>
  <c r="G32" s="1"/>
  <c r="F32" s="1"/>
  <c r="H33" l="1"/>
  <c r="G33" s="1"/>
  <c r="F33" s="1"/>
  <c r="H34" l="1"/>
  <c r="G34" s="1"/>
  <c r="F34" s="1"/>
  <c r="H35" l="1"/>
  <c r="G35" s="1"/>
  <c r="F35" s="1"/>
  <c r="H36" s="1"/>
  <c r="G36" s="1"/>
  <c r="F36" s="1"/>
  <c r="H37" s="1"/>
  <c r="G37" s="1"/>
  <c r="F37" s="1"/>
  <c r="H38" s="1"/>
  <c r="G38" s="1"/>
  <c r="F38" s="1"/>
  <c r="H39" s="1"/>
  <c r="G39" s="1"/>
  <c r="F39" s="1"/>
  <c r="H40" s="1"/>
  <c r="G40" s="1"/>
  <c r="F40" s="1"/>
  <c r="H41" s="1"/>
  <c r="G41" s="1"/>
  <c r="F41" s="1"/>
  <c r="H42" s="1"/>
  <c r="G42" s="1"/>
  <c r="F42" s="1"/>
  <c r="H43" s="1"/>
  <c r="G43" s="1"/>
  <c r="F43" s="1"/>
  <c r="H44" s="1"/>
  <c r="G44" s="1"/>
  <c r="F44" s="1"/>
  <c r="H45" s="1"/>
  <c r="G45" s="1"/>
  <c r="F45" s="1"/>
  <c r="H46" s="1"/>
  <c r="G46" s="1"/>
  <c r="F46" s="1"/>
  <c r="H47" s="1"/>
  <c r="G47" s="1"/>
  <c r="F47" s="1"/>
  <c r="H48" s="1"/>
  <c r="G48" s="1"/>
  <c r="F48" s="1"/>
  <c r="H49" s="1"/>
  <c r="G49" s="1"/>
  <c r="F49" s="1"/>
  <c r="H50" s="1"/>
  <c r="G50" s="1"/>
  <c r="F50" s="1"/>
  <c r="H51" s="1"/>
  <c r="G51" s="1"/>
  <c r="F51" s="1"/>
  <c r="H52" s="1"/>
  <c r="G52" s="1"/>
  <c r="F52" s="1"/>
  <c r="H53" s="1"/>
  <c r="G53" s="1"/>
  <c r="F53" s="1"/>
  <c r="H54" s="1"/>
  <c r="G54" s="1"/>
  <c r="F54" s="1"/>
  <c r="H55" s="1"/>
  <c r="G55" s="1"/>
  <c r="F55" s="1"/>
  <c r="H56" s="1"/>
  <c r="G56" s="1"/>
  <c r="F56" s="1"/>
  <c r="H57" s="1"/>
  <c r="G57" s="1"/>
  <c r="F57" s="1"/>
  <c r="H58" s="1"/>
  <c r="G58" s="1"/>
  <c r="F58" s="1"/>
  <c r="H59" s="1"/>
  <c r="G59" s="1"/>
  <c r="F59" s="1"/>
  <c r="H60" s="1"/>
  <c r="G60" s="1"/>
  <c r="F60" s="1"/>
  <c r="H61" s="1"/>
  <c r="G61" s="1"/>
  <c r="F61" s="1"/>
  <c r="H62" s="1"/>
  <c r="G62" l="1"/>
  <c r="F62" s="1"/>
  <c r="H63" s="1"/>
  <c r="G63" l="1"/>
  <c r="F63" s="1"/>
  <c r="H64" s="1"/>
  <c r="G64" l="1"/>
  <c r="F64" s="1"/>
  <c r="H65" s="1"/>
  <c r="G65" l="1"/>
  <c r="F65" s="1"/>
  <c r="H66" s="1"/>
  <c r="G66" l="1"/>
  <c r="F66" s="1"/>
  <c r="H67" s="1"/>
  <c r="G67" l="1"/>
  <c r="F67" s="1"/>
  <c r="H68" s="1"/>
  <c r="G68" l="1"/>
  <c r="F68" s="1"/>
  <c r="H69" s="1"/>
  <c r="G69" l="1"/>
  <c r="F69" s="1"/>
  <c r="H70" s="1"/>
  <c r="G70" l="1"/>
  <c r="F70" s="1"/>
  <c r="H71" s="1"/>
  <c r="G71" l="1"/>
  <c r="F71" s="1"/>
  <c r="H72" s="1"/>
  <c r="G72" l="1"/>
  <c r="F72" s="1"/>
  <c r="H73" s="1"/>
  <c r="G73" l="1"/>
  <c r="F73" s="1"/>
  <c r="H74" s="1"/>
  <c r="G74" l="1"/>
  <c r="F74" s="1"/>
  <c r="H75" s="1"/>
  <c r="G75" l="1"/>
  <c r="F75" s="1"/>
  <c r="H76" s="1"/>
  <c r="G76" l="1"/>
  <c r="F76" s="1"/>
  <c r="H77" s="1"/>
  <c r="G77" l="1"/>
  <c r="F77" s="1"/>
  <c r="H78" s="1"/>
  <c r="G78" l="1"/>
  <c r="F78" s="1"/>
  <c r="H79" s="1"/>
  <c r="G79" l="1"/>
  <c r="F79" s="1"/>
  <c r="H80" s="1"/>
  <c r="G80" l="1"/>
  <c r="F80" s="1"/>
  <c r="H81" s="1"/>
  <c r="G81" l="1"/>
  <c r="F81" s="1"/>
  <c r="H82" s="1"/>
  <c r="G82" l="1"/>
  <c r="F82" s="1"/>
  <c r="H83" s="1"/>
  <c r="G83" l="1"/>
  <c r="F83" s="1"/>
  <c r="H84" s="1"/>
  <c r="G84" l="1"/>
  <c r="F84" s="1"/>
  <c r="H85" s="1"/>
  <c r="G85" l="1"/>
  <c r="F85" s="1"/>
  <c r="H86" s="1"/>
  <c r="G86" l="1"/>
  <c r="F86" s="1"/>
  <c r="H87" s="1"/>
  <c r="G87" l="1"/>
  <c r="F87" s="1"/>
  <c r="H88" s="1"/>
  <c r="G88" l="1"/>
  <c r="F88" s="1"/>
  <c r="H89" s="1"/>
  <c r="G89" l="1"/>
  <c r="F89" s="1"/>
  <c r="H90" s="1"/>
  <c r="G90" l="1"/>
  <c r="F90" s="1"/>
  <c r="H91" s="1"/>
  <c r="G91" l="1"/>
  <c r="F91" s="1"/>
  <c r="H92" s="1"/>
  <c r="G92" l="1"/>
  <c r="F92" s="1"/>
  <c r="H93" s="1"/>
  <c r="G93" l="1"/>
  <c r="F93" s="1"/>
  <c r="H94" s="1"/>
  <c r="G94" l="1"/>
  <c r="F94" s="1"/>
  <c r="H95" s="1"/>
  <c r="G95" l="1"/>
  <c r="F95" s="1"/>
  <c r="H96" s="1"/>
  <c r="G96" l="1"/>
  <c r="F96" s="1"/>
  <c r="H97" s="1"/>
  <c r="G97" l="1"/>
  <c r="F97" s="1"/>
  <c r="H98" s="1"/>
  <c r="G98" l="1"/>
  <c r="F98" s="1"/>
  <c r="H99" s="1"/>
  <c r="G99" l="1"/>
  <c r="F99" s="1"/>
  <c r="H100" l="1"/>
  <c r="G100" s="1"/>
  <c r="F100" s="1"/>
  <c r="H101" l="1"/>
  <c r="G101" s="1"/>
  <c r="F101" s="1"/>
  <c r="H102" l="1"/>
  <c r="G102" s="1"/>
  <c r="F102" s="1"/>
  <c r="H103" l="1"/>
  <c r="G103" s="1"/>
  <c r="F103" s="1"/>
  <c r="H104" l="1"/>
  <c r="G104" s="1"/>
  <c r="F104" s="1"/>
  <c r="H105" l="1"/>
  <c r="G105" s="1"/>
  <c r="F105" s="1"/>
  <c r="H106" l="1"/>
  <c r="G106" s="1"/>
  <c r="F106" s="1"/>
  <c r="H107" l="1"/>
  <c r="G107" s="1"/>
  <c r="F107" s="1"/>
  <c r="H108" l="1"/>
  <c r="G108" s="1"/>
  <c r="F108" s="1"/>
  <c r="H109" l="1"/>
  <c r="G109" s="1"/>
  <c r="F109" s="1"/>
  <c r="H110" l="1"/>
  <c r="G110" s="1"/>
  <c r="F110" s="1"/>
  <c r="H111" l="1"/>
  <c r="G111" s="1"/>
  <c r="F111" s="1"/>
  <c r="H112" l="1"/>
  <c r="G112" s="1"/>
  <c r="F112" s="1"/>
  <c r="H113" l="1"/>
  <c r="G113" s="1"/>
  <c r="F113" s="1"/>
  <c r="H114" l="1"/>
  <c r="G114" s="1"/>
  <c r="F114" s="1"/>
  <c r="H115" l="1"/>
  <c r="G115" s="1"/>
  <c r="F115" s="1"/>
  <c r="H116" l="1"/>
  <c r="G116" s="1"/>
  <c r="F116" s="1"/>
  <c r="H117" l="1"/>
  <c r="G117" s="1"/>
  <c r="F117" s="1"/>
  <c r="H118" l="1"/>
  <c r="G118" s="1"/>
  <c r="F118" s="1"/>
  <c r="H119" l="1"/>
  <c r="G119" s="1"/>
  <c r="F119" s="1"/>
  <c r="G120" l="1"/>
  <c r="F120" s="1"/>
  <c r="H120"/>
  <c r="G121" l="1"/>
  <c r="F121" s="1"/>
  <c r="H121"/>
  <c r="G122" l="1"/>
  <c r="F122" s="1"/>
  <c r="H122"/>
  <c r="G123" l="1"/>
  <c r="F123" s="1"/>
  <c r="H123"/>
  <c r="G124" l="1"/>
  <c r="F124" s="1"/>
  <c r="H124"/>
  <c r="G125" l="1"/>
  <c r="F125" s="1"/>
  <c r="H125"/>
  <c r="G126" l="1"/>
  <c r="F126" s="1"/>
  <c r="H126"/>
  <c r="G127" l="1"/>
  <c r="F127" s="1"/>
  <c r="H127"/>
  <c r="G128" l="1"/>
  <c r="F128" s="1"/>
  <c r="H128"/>
  <c r="G129" l="1"/>
  <c r="F129" s="1"/>
  <c r="H129"/>
  <c r="G130" l="1"/>
  <c r="F130" s="1"/>
  <c r="H130"/>
  <c r="G131" l="1"/>
  <c r="F131" s="1"/>
  <c r="H131"/>
  <c r="G132" l="1"/>
  <c r="F132" s="1"/>
  <c r="H132"/>
  <c r="G133" l="1"/>
  <c r="F133" s="1"/>
  <c r="H133"/>
  <c r="G134" l="1"/>
  <c r="F134" s="1"/>
  <c r="H135" s="1"/>
  <c r="G135" s="1"/>
  <c r="F135" s="1"/>
  <c r="H136" s="1"/>
  <c r="G136" s="1"/>
  <c r="F136" s="1"/>
  <c r="H137" s="1"/>
  <c r="G137" s="1"/>
  <c r="F137" s="1"/>
  <c r="H138" s="1"/>
  <c r="G138" s="1"/>
  <c r="F138" s="1"/>
  <c r="H139" s="1"/>
  <c r="G139" s="1"/>
  <c r="F139" s="1"/>
  <c r="H140" s="1"/>
  <c r="G140" s="1"/>
  <c r="F140" s="1"/>
  <c r="H141" s="1"/>
  <c r="G141" s="1"/>
  <c r="F141" s="1"/>
  <c r="H142" s="1"/>
  <c r="G142" s="1"/>
  <c r="F142" s="1"/>
  <c r="H143" s="1"/>
  <c r="G143" s="1"/>
  <c r="F143" s="1"/>
  <c r="H144" s="1"/>
  <c r="G144" s="1"/>
  <c r="F144" s="1"/>
  <c r="H145" s="1"/>
  <c r="G145" s="1"/>
  <c r="F145" s="1"/>
  <c r="H146" s="1"/>
  <c r="G146" s="1"/>
  <c r="F146" s="1"/>
  <c r="H147" s="1"/>
  <c r="G147" s="1"/>
  <c r="F147" s="1"/>
  <c r="H148" s="1"/>
  <c r="G148" s="1"/>
  <c r="F148" s="1"/>
  <c r="H149" s="1"/>
  <c r="G149" s="1"/>
  <c r="F149" s="1"/>
  <c r="H150" s="1"/>
  <c r="G150" s="1"/>
  <c r="F150" s="1"/>
  <c r="H134"/>
  <c r="H151" l="1"/>
  <c r="G151" s="1"/>
  <c r="F151" s="1"/>
  <c r="G152" l="1"/>
  <c r="F152" s="1"/>
  <c r="H152"/>
  <c r="G153" l="1"/>
  <c r="F153" s="1"/>
  <c r="H153"/>
  <c r="G154" l="1"/>
  <c r="F154" s="1"/>
  <c r="H154"/>
  <c r="G155" l="1"/>
  <c r="F155" s="1"/>
  <c r="H155"/>
  <c r="G156" l="1"/>
  <c r="F156" s="1"/>
  <c r="H156"/>
  <c r="G157" l="1"/>
  <c r="F157" s="1"/>
  <c r="H157"/>
  <c r="G158" l="1"/>
  <c r="F158" s="1"/>
  <c r="H158"/>
  <c r="G159" l="1"/>
  <c r="F159" s="1"/>
  <c r="H159"/>
  <c r="G160" l="1"/>
  <c r="F160" s="1"/>
  <c r="H160"/>
  <c r="G161" l="1"/>
  <c r="F161" s="1"/>
  <c r="H161"/>
  <c r="G162" l="1"/>
  <c r="F162" s="1"/>
  <c r="H162"/>
  <c r="G163" l="1"/>
  <c r="F163" s="1"/>
  <c r="H163"/>
  <c r="G164" l="1"/>
  <c r="F164" s="1"/>
  <c r="H164"/>
  <c r="G165" l="1"/>
  <c r="F165" s="1"/>
  <c r="H165"/>
  <c r="G166" l="1"/>
  <c r="F166" s="1"/>
  <c r="H166"/>
  <c r="G167" l="1"/>
  <c r="F167" s="1"/>
  <c r="H167"/>
  <c r="G168" l="1"/>
  <c r="F168" s="1"/>
  <c r="H168"/>
  <c r="G169" l="1"/>
  <c r="F169" s="1"/>
  <c r="H169"/>
  <c r="G170" l="1"/>
  <c r="F170" s="1"/>
  <c r="H170"/>
  <c r="G171" l="1"/>
  <c r="F171" s="1"/>
  <c r="H171"/>
  <c r="G172" l="1"/>
  <c r="F172" s="1"/>
  <c r="H172"/>
  <c r="H173" l="1"/>
  <c r="G173" s="1"/>
  <c r="F173" s="1"/>
  <c r="G174" l="1"/>
  <c r="F174" s="1"/>
  <c r="H174"/>
  <c r="G175" l="1"/>
  <c r="F175" s="1"/>
  <c r="H175"/>
  <c r="G176" l="1"/>
  <c r="F176" s="1"/>
  <c r="H176"/>
  <c r="G177" l="1"/>
  <c r="F177" s="1"/>
  <c r="H177"/>
  <c r="G178" l="1"/>
  <c r="F178" s="1"/>
  <c r="H178"/>
  <c r="G179" l="1"/>
  <c r="F179" s="1"/>
  <c r="H179"/>
  <c r="G180" l="1"/>
  <c r="F180" s="1"/>
  <c r="H180"/>
  <c r="G181" l="1"/>
  <c r="F181" s="1"/>
  <c r="H181"/>
  <c r="G182" l="1"/>
  <c r="F182" s="1"/>
  <c r="H182"/>
  <c r="G183" l="1"/>
  <c r="F183" s="1"/>
  <c r="H183"/>
  <c r="G184" l="1"/>
  <c r="F184" s="1"/>
  <c r="H184"/>
  <c r="G185" l="1"/>
  <c r="F185" s="1"/>
  <c r="H185"/>
  <c r="G186" l="1"/>
  <c r="F186" s="1"/>
  <c r="H186"/>
  <c r="G187" l="1"/>
  <c r="F187" s="1"/>
  <c r="H187"/>
  <c r="G188" l="1"/>
  <c r="F188" s="1"/>
  <c r="H188"/>
  <c r="G189" l="1"/>
  <c r="F189" s="1"/>
  <c r="H189"/>
  <c r="G190" l="1"/>
  <c r="F190" s="1"/>
  <c r="H190"/>
  <c r="G191" l="1"/>
  <c r="F191" s="1"/>
  <c r="H191"/>
  <c r="G192" l="1"/>
  <c r="F192" s="1"/>
  <c r="H192"/>
  <c r="G193" l="1"/>
  <c r="F193" s="1"/>
  <c r="H193"/>
  <c r="G194" l="1"/>
  <c r="F194" s="1"/>
  <c r="H194"/>
  <c r="G195" l="1"/>
  <c r="F195" s="1"/>
  <c r="H195"/>
  <c r="G196" l="1"/>
  <c r="F196" s="1"/>
  <c r="H197" s="1"/>
  <c r="G197" s="1"/>
  <c r="F197" s="1"/>
  <c r="H196"/>
  <c r="G198" l="1"/>
  <c r="F198" s="1"/>
  <c r="H198"/>
  <c r="G199" l="1"/>
  <c r="F199" s="1"/>
  <c r="H199"/>
  <c r="G200" l="1"/>
  <c r="F200" s="1"/>
  <c r="H200"/>
  <c r="G201" l="1"/>
  <c r="F201" s="1"/>
  <c r="H201"/>
  <c r="G202" l="1"/>
  <c r="F202" s="1"/>
  <c r="H202"/>
  <c r="G203" l="1"/>
  <c r="F203" s="1"/>
  <c r="H203"/>
  <c r="H204" l="1"/>
  <c r="G204" s="1"/>
  <c r="F204" s="1"/>
  <c r="G205" l="1"/>
  <c r="F205" s="1"/>
  <c r="H205"/>
  <c r="H206" l="1"/>
  <c r="G206" s="1"/>
  <c r="F206" s="1"/>
  <c r="G207" l="1"/>
  <c r="F207" s="1"/>
  <c r="H207"/>
  <c r="G208" l="1"/>
  <c r="F208" s="1"/>
  <c r="H208"/>
  <c r="G209" l="1"/>
  <c r="F209" s="1"/>
  <c r="H209"/>
  <c r="G210" l="1"/>
  <c r="F210" s="1"/>
  <c r="H210"/>
  <c r="G211" l="1"/>
  <c r="F211" s="1"/>
  <c r="H211"/>
  <c r="G212" l="1"/>
  <c r="F212" s="1"/>
  <c r="H212"/>
  <c r="G213" l="1"/>
  <c r="F213" s="1"/>
  <c r="H213"/>
  <c r="G214" l="1"/>
  <c r="F214" s="1"/>
  <c r="H215" s="1"/>
  <c r="G215" s="1"/>
  <c r="F215" s="1"/>
  <c r="H216" s="1"/>
  <c r="G216" s="1"/>
  <c r="F216" s="1"/>
  <c r="H214"/>
  <c r="G217" l="1"/>
  <c r="F217" s="1"/>
  <c r="H218" s="1"/>
  <c r="G218" s="1"/>
  <c r="F218" s="1"/>
  <c r="H217"/>
  <c r="G219" l="1"/>
  <c r="F219" s="1"/>
  <c r="H219"/>
  <c r="G220" l="1"/>
  <c r="F220" s="1"/>
  <c r="H220"/>
  <c r="G221" l="1"/>
  <c r="F221" s="1"/>
  <c r="H221"/>
  <c r="G222" l="1"/>
  <c r="F222" s="1"/>
  <c r="H222"/>
  <c r="G223" l="1"/>
  <c r="F223" s="1"/>
  <c r="H223"/>
  <c r="G224" l="1"/>
  <c r="F224" s="1"/>
  <c r="H224"/>
  <c r="G225" l="1"/>
  <c r="F225" s="1"/>
  <c r="H225"/>
  <c r="G226" l="1"/>
  <c r="F226" s="1"/>
  <c r="H226"/>
  <c r="G227" l="1"/>
  <c r="F227" s="1"/>
  <c r="H227"/>
  <c r="G228" l="1"/>
  <c r="F228" s="1"/>
  <c r="H228"/>
  <c r="G229" l="1"/>
  <c r="F229" s="1"/>
  <c r="H229"/>
  <c r="G230" l="1"/>
  <c r="F230" s="1"/>
  <c r="H230"/>
  <c r="G231" l="1"/>
  <c r="F231" s="1"/>
  <c r="H231"/>
  <c r="G232" l="1"/>
  <c r="F232" s="1"/>
  <c r="H232"/>
  <c r="G233" l="1"/>
  <c r="F233" s="1"/>
  <c r="H233"/>
  <c r="G234" l="1"/>
  <c r="F234" s="1"/>
  <c r="H234"/>
  <c r="G235" l="1"/>
  <c r="F235" s="1"/>
  <c r="H235"/>
  <c r="G236" l="1"/>
  <c r="F236" s="1"/>
  <c r="H236"/>
  <c r="G237" l="1"/>
  <c r="F237" s="1"/>
  <c r="H237"/>
  <c r="G238" l="1"/>
  <c r="F238" s="1"/>
  <c r="H238"/>
  <c r="G239" l="1"/>
  <c r="F239" s="1"/>
  <c r="H239"/>
  <c r="G240" l="1"/>
  <c r="F240" s="1"/>
  <c r="H240"/>
  <c r="G241" l="1"/>
  <c r="F241" s="1"/>
  <c r="H241"/>
  <c r="G242" l="1"/>
  <c r="F242" s="1"/>
  <c r="H242"/>
  <c r="G243" l="1"/>
  <c r="F243" s="1"/>
  <c r="H243"/>
</calcChain>
</file>

<file path=xl/sharedStrings.xml><?xml version="1.0" encoding="utf-8"?>
<sst xmlns="http://schemas.openxmlformats.org/spreadsheetml/2006/main" count="17" uniqueCount="17">
  <si>
    <t>第一段利率</t>
    <phoneticPr fontId="3" type="noConversion"/>
  </si>
  <si>
    <t>平均利率</t>
    <phoneticPr fontId="3" type="noConversion"/>
  </si>
  <si>
    <t>第一段期數</t>
    <phoneticPr fontId="3" type="noConversion"/>
  </si>
  <si>
    <t>總期數</t>
    <phoneticPr fontId="3" type="noConversion"/>
  </si>
  <si>
    <t>貸款金額</t>
    <phoneticPr fontId="3" type="noConversion"/>
  </si>
  <si>
    <t>第一段期末餘額</t>
    <phoneticPr fontId="3" type="noConversion"/>
  </si>
  <si>
    <t>第二段期數</t>
    <phoneticPr fontId="3" type="noConversion"/>
  </si>
  <si>
    <t>第一段本息繳款</t>
    <phoneticPr fontId="3" type="noConversion"/>
  </si>
  <si>
    <t>第二段本息繳款</t>
    <phoneticPr fontId="3" type="noConversion"/>
  </si>
  <si>
    <t>第二段利率</t>
    <phoneticPr fontId="3" type="noConversion"/>
  </si>
  <si>
    <t>貸款餘額</t>
    <phoneticPr fontId="3" type="noConversion"/>
  </si>
  <si>
    <t>本金</t>
    <phoneticPr fontId="3" type="noConversion"/>
  </si>
  <si>
    <t>利息</t>
    <phoneticPr fontId="3" type="noConversion"/>
  </si>
  <si>
    <t>期數</t>
    <phoneticPr fontId="3" type="noConversion"/>
  </si>
  <si>
    <t>本息繳款</t>
    <phoneticPr fontId="3" type="noConversion"/>
  </si>
  <si>
    <t>攤還表</t>
    <phoneticPr fontId="3" type="noConversion"/>
  </si>
  <si>
    <t>利率</t>
    <phoneticPr fontId="3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</si>
</sst>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0.000%"/>
    <numFmt numFmtId="178" formatCode="#,##0_ ;[Red]\-#,##0\ "/>
  </numFmts>
  <fonts count="4"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9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0" fillId="0" borderId="0" xfId="1" applyNumberFormat="1" applyFo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>
      <alignment vertical="center"/>
    </xf>
    <xf numFmtId="176" fontId="0" fillId="2" borderId="2" xfId="1" applyNumberFormat="1" applyFont="1" applyFill="1" applyBorder="1">
      <alignment vertical="center"/>
    </xf>
    <xf numFmtId="0" fontId="0" fillId="4" borderId="3" xfId="0" applyFill="1" applyBorder="1">
      <alignment vertical="center"/>
    </xf>
    <xf numFmtId="10" fontId="0" fillId="2" borderId="4" xfId="0" applyNumberFormat="1" applyFill="1" applyBorder="1">
      <alignment vertical="center"/>
    </xf>
    <xf numFmtId="178" fontId="0" fillId="5" borderId="4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178" fontId="0" fillId="0" borderId="4" xfId="0" applyNumberFormat="1" applyBorder="1">
      <alignment vertical="center"/>
    </xf>
    <xf numFmtId="178" fontId="2" fillId="3" borderId="4" xfId="0" applyNumberFormat="1" applyFont="1" applyFill="1" applyBorder="1">
      <alignment vertical="center"/>
    </xf>
    <xf numFmtId="0" fontId="0" fillId="4" borderId="5" xfId="0" applyFill="1" applyBorder="1">
      <alignment vertical="center"/>
    </xf>
    <xf numFmtId="177" fontId="2" fillId="3" borderId="6" xfId="2" applyNumberFormat="1" applyFont="1" applyFill="1" applyBorder="1">
      <alignment vertical="center"/>
    </xf>
    <xf numFmtId="10" fontId="0" fillId="0" borderId="0" xfId="2" applyNumberFormat="1" applyFont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7">
    <dxf>
      <alignment horizontal="center" vertical="center" textRotation="0" wrapText="0" indent="0" relativeIndent="0" justifyLastLine="0" shrinkToFit="0" mergeCell="0" readingOrder="0"/>
    </dxf>
    <dxf>
      <numFmt numFmtId="178" formatCode="#,##0_ ;[Red]\-#,##0\ "/>
    </dxf>
    <dxf>
      <numFmt numFmtId="178" formatCode="#,##0_ ;[Red]\-#,##0\ "/>
    </dxf>
    <dxf>
      <numFmt numFmtId="178" formatCode="#,##0_ ;[Red]\-#,##0\ "/>
    </dxf>
    <dxf>
      <numFmt numFmtId="178" formatCode="#,##0_ ;[Red]\-#,##0\ 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15240</xdr:rowOff>
    </xdr:from>
    <xdr:to>
      <xdr:col>2</xdr:col>
      <xdr:colOff>53340</xdr:colOff>
      <xdr:row>18</xdr:row>
      <xdr:rowOff>30480</xdr:rowOff>
    </xdr:to>
    <xdr:pic>
      <xdr:nvPicPr>
        <xdr:cNvPr id="2" name="圖片 1" descr="怪老子理財3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400300"/>
          <a:ext cx="2179320" cy="929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D2:I243" totalsRowShown="0" headerRowDxfId="6">
  <autoFilter ref="D2:I243">
    <filterColumn colId="1"/>
  </autoFilter>
  <tableColumns count="6">
    <tableColumn id="1" name="期數" dataDxfId="5"/>
    <tableColumn id="7" name="利率" dataDxfId="0"/>
    <tableColumn id="2" name="貸款餘額" dataDxfId="4"/>
    <tableColumn id="3" name="本金" dataDxfId="3"/>
    <tableColumn id="4" name="利息" dataDxfId="2"/>
    <tableColumn id="5" name="本息繳款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3"/>
  <sheetViews>
    <sheetView tabSelected="1" workbookViewId="0">
      <selection activeCell="K10" sqref="K9:K10"/>
    </sheetView>
  </sheetViews>
  <sheetFormatPr defaultRowHeight="14.4"/>
  <cols>
    <col min="1" max="1" width="14.3984375" bestFit="1" customWidth="1"/>
    <col min="2" max="2" width="13.5" bestFit="1" customWidth="1"/>
    <col min="6" max="6" width="10.8984375" bestFit="1" customWidth="1"/>
    <col min="9" max="9" width="9.796875" customWidth="1"/>
  </cols>
  <sheetData>
    <row r="1" spans="1:9">
      <c r="A1" s="4" t="s">
        <v>4</v>
      </c>
      <c r="B1" s="5">
        <v>1000000</v>
      </c>
      <c r="D1" t="s">
        <v>15</v>
      </c>
    </row>
    <row r="2" spans="1:9">
      <c r="A2" s="6" t="s">
        <v>1</v>
      </c>
      <c r="B2" s="7">
        <v>0.03</v>
      </c>
      <c r="D2" s="3" t="s">
        <v>13</v>
      </c>
      <c r="E2" s="3" t="s">
        <v>16</v>
      </c>
      <c r="F2" s="3" t="s">
        <v>10</v>
      </c>
      <c r="G2" s="3" t="s">
        <v>11</v>
      </c>
      <c r="H2" s="3" t="s">
        <v>12</v>
      </c>
      <c r="I2" s="3" t="s">
        <v>14</v>
      </c>
    </row>
    <row r="3" spans="1:9">
      <c r="A3" s="6" t="s">
        <v>3</v>
      </c>
      <c r="B3" s="8">
        <v>240</v>
      </c>
      <c r="D3" s="3">
        <v>0</v>
      </c>
      <c r="E3" s="3"/>
      <c r="F3" s="2">
        <f>貸款金額</f>
        <v>1000000</v>
      </c>
      <c r="G3" s="1"/>
      <c r="H3" s="1"/>
      <c r="I3" s="1"/>
    </row>
    <row r="4" spans="1:9">
      <c r="A4" s="9"/>
      <c r="B4" s="10"/>
      <c r="D4" s="3">
        <v>1</v>
      </c>
      <c r="E4" s="16">
        <f>IF([期數]&lt;=第一段期數,第一段利率,第二段利率)</f>
        <v>2.5000000000000001E-2</v>
      </c>
      <c r="F4" s="1">
        <f>F3-[本金]</f>
        <v>996784.30440301134</v>
      </c>
      <c r="G4" s="1">
        <f>[本息繳款]-[利息]</f>
        <v>3215.695596988719</v>
      </c>
      <c r="H4" s="1">
        <f>F3*[利率]/12</f>
        <v>2083.3333333333335</v>
      </c>
      <c r="I4" s="1">
        <f>IF([期數]&lt;=第一段期數,第一段本息繳款,第二段本息繳款)</f>
        <v>5299.0289303220525</v>
      </c>
    </row>
    <row r="5" spans="1:9">
      <c r="A5" s="6" t="s">
        <v>0</v>
      </c>
      <c r="B5" s="7">
        <v>2.5000000000000001E-2</v>
      </c>
      <c r="D5" s="3">
        <v>2</v>
      </c>
      <c r="E5" s="16">
        <f>IF([期數]&lt;=第一段期數,第一段利率,第二段利率)</f>
        <v>2.5000000000000001E-2</v>
      </c>
      <c r="F5" s="1">
        <f>F4-[本金]</f>
        <v>993561.90944019554</v>
      </c>
      <c r="G5" s="1">
        <f>[本息繳款]-[利息]</f>
        <v>3222.3949628157789</v>
      </c>
      <c r="H5" s="1">
        <f>F4*[利率]/12</f>
        <v>2076.6339675062736</v>
      </c>
      <c r="I5" s="1">
        <f>IF([期數]&lt;=第一段期數,第一段本息繳款,第二段本息繳款)</f>
        <v>5299.0289303220525</v>
      </c>
    </row>
    <row r="6" spans="1:9">
      <c r="A6" s="6" t="s">
        <v>2</v>
      </c>
      <c r="B6" s="11">
        <v>6</v>
      </c>
      <c r="D6" s="3">
        <v>3</v>
      </c>
      <c r="E6" s="16">
        <f>IF([期數]&lt;=第一段期數,第一段利率,第二段利率)</f>
        <v>2.5000000000000001E-2</v>
      </c>
      <c r="F6" s="1">
        <f>F5-[本金]</f>
        <v>990332.8011545405</v>
      </c>
      <c r="G6" s="1">
        <f>[本息繳款]-[利息]</f>
        <v>3229.1082856549783</v>
      </c>
      <c r="H6" s="1">
        <f>F5*[利率]/12</f>
        <v>2069.9206446670742</v>
      </c>
      <c r="I6" s="1">
        <f>IF([期數]&lt;=第一段期數,第一段本息繳款,第二段本息繳款)</f>
        <v>5299.0289303220525</v>
      </c>
    </row>
    <row r="7" spans="1:9">
      <c r="A7" s="6" t="s">
        <v>7</v>
      </c>
      <c r="B7" s="8">
        <f>PMT(第一段利率/12,總期數,-貸款金額)</f>
        <v>5299.0289303220525</v>
      </c>
      <c r="D7" s="3">
        <v>4</v>
      </c>
      <c r="E7" s="16">
        <f>IF([期數]&lt;=第一段期數,第一段利率,第二段利率)</f>
        <v>2.5000000000000001E-2</v>
      </c>
      <c r="F7" s="1">
        <f>F6-[本金]</f>
        <v>987096.96555995708</v>
      </c>
      <c r="G7" s="1">
        <f>[本息繳款]-[利息]</f>
        <v>3235.8355945834264</v>
      </c>
      <c r="H7" s="1">
        <f>F6*[利率]/12</f>
        <v>2063.193335738626</v>
      </c>
      <c r="I7" s="1">
        <f>IF([期數]&lt;=第一段期數,第一段本息繳款,第二段本息繳款)</f>
        <v>5299.0289303220525</v>
      </c>
    </row>
    <row r="8" spans="1:9">
      <c r="A8" s="6" t="s">
        <v>5</v>
      </c>
      <c r="B8" s="8">
        <f>FV(第一段利率/12,第一段期數,第一段本息繳款,-貸款金額)</f>
        <v>980605.05635389767</v>
      </c>
      <c r="D8" s="3">
        <v>5</v>
      </c>
      <c r="E8" s="16">
        <f>IF([期數]&lt;=第一段期數,第一段利率,第二段利率)</f>
        <v>2.5000000000000001E-2</v>
      </c>
      <c r="F8" s="1">
        <f>F7-[本金]</f>
        <v>983854.38864121831</v>
      </c>
      <c r="G8" s="1">
        <f>[本息繳款]-[利息]</f>
        <v>3242.5769187388082</v>
      </c>
      <c r="H8" s="1">
        <f>F7*[利率]/12</f>
        <v>2056.4520115832443</v>
      </c>
      <c r="I8" s="1">
        <f>IF([期數]&lt;=第一段期數,第一段本息繳款,第二段本息繳款)</f>
        <v>5299.0289303220525</v>
      </c>
    </row>
    <row r="9" spans="1:9">
      <c r="A9" s="9"/>
      <c r="B9" s="12"/>
      <c r="D9" s="3">
        <v>6</v>
      </c>
      <c r="E9" s="16">
        <f>IF([期數]&lt;=第一段期數,第一段利率,第二段利率)</f>
        <v>2.5000000000000001E-2</v>
      </c>
      <c r="F9" s="1">
        <f>F8-[本金]</f>
        <v>980605.05635389884</v>
      </c>
      <c r="G9" s="1">
        <f>[本息繳款]-[利息]</f>
        <v>3249.3322873195143</v>
      </c>
      <c r="H9" s="1">
        <f>F8*[利率]/12</f>
        <v>2049.6966430025382</v>
      </c>
      <c r="I9" s="1">
        <f>IF([期數]&lt;=第一段期數,第一段本息繳款,第二段本息繳款)</f>
        <v>5299.0289303220525</v>
      </c>
    </row>
    <row r="10" spans="1:9">
      <c r="A10" s="6" t="s">
        <v>6</v>
      </c>
      <c r="B10" s="8">
        <f>總期數-第一段期數</f>
        <v>234</v>
      </c>
      <c r="D10" s="3">
        <v>7</v>
      </c>
      <c r="E10" s="16">
        <f>IF([期數]&lt;=第一段期數,第一段利率,第二段利率)</f>
        <v>3.0288129331387029E-2</v>
      </c>
      <c r="F10" s="1">
        <f>F9-[本金]</f>
        <v>977525.71428370813</v>
      </c>
      <c r="G10" s="1">
        <f>[本息繳款]-[利息]</f>
        <v>3079.3420701907312</v>
      </c>
      <c r="H10" s="1">
        <f>F9*[利率]/12</f>
        <v>2475.0577308215793</v>
      </c>
      <c r="I10" s="1">
        <f>IF([期數]&lt;=第一段期數,第一段本息繳款,第二段本息繳款)</f>
        <v>5554.3998010123105</v>
      </c>
    </row>
    <row r="11" spans="1:9">
      <c r="A11" s="6" t="s">
        <v>8</v>
      </c>
      <c r="B11" s="13">
        <f>PMT(平均利率/12,B10,-FV(平均利率/12,第一段期數,第一段本息繳款,-貸款金額))</f>
        <v>5554.3998010123105</v>
      </c>
      <c r="D11" s="3">
        <v>8</v>
      </c>
      <c r="E11" s="16">
        <f>IF([期數]&lt;=第一段期數,第一段利率,第二段利率)</f>
        <v>3.0288129331387029E-2</v>
      </c>
      <c r="F11" s="1">
        <f>F10-[本金]</f>
        <v>974438.59992094431</v>
      </c>
      <c r="G11" s="1">
        <f>[本息繳款]-[利息]</f>
        <v>3087.1143627638571</v>
      </c>
      <c r="H11" s="1">
        <f>F10*[利率]/12</f>
        <v>2467.2854382484534</v>
      </c>
      <c r="I11" s="1">
        <f>IF([期數]&lt;=第一段期數,第一段本息繳款,第二段本息繳款)</f>
        <v>5554.3998010123105</v>
      </c>
    </row>
    <row r="12" spans="1:9" ht="15" thickBot="1">
      <c r="A12" s="14" t="s">
        <v>9</v>
      </c>
      <c r="B12" s="15">
        <f>RATE(B10,-B11,第一段期末餘額)*12</f>
        <v>3.0288129331387029E-2</v>
      </c>
      <c r="D12" s="3">
        <v>9</v>
      </c>
      <c r="E12" s="16">
        <f>IF([期數]&lt;=第一段期數,第一段利率,第二段利率)</f>
        <v>3.0288129331387029E-2</v>
      </c>
      <c r="F12" s="1">
        <f>F11-[本金]</f>
        <v>971343.69364825706</v>
      </c>
      <c r="G12" s="1">
        <f>[本息繳款]-[利息]</f>
        <v>3094.9062726872053</v>
      </c>
      <c r="H12" s="1">
        <f>F11*[利率]/12</f>
        <v>2459.4935283251052</v>
      </c>
      <c r="I12" s="1">
        <f>IF([期數]&lt;=第一段期數,第一段本息繳款,第二段本息繳款)</f>
        <v>5554.3998010123105</v>
      </c>
    </row>
    <row r="13" spans="1:9">
      <c r="D13" s="3">
        <v>10</v>
      </c>
      <c r="E13" s="16">
        <f>IF([期數]&lt;=第一段期數,第一段利率,第二段利率)</f>
        <v>3.0288129331387029E-2</v>
      </c>
      <c r="F13" s="1">
        <f>F12-[本金]</f>
        <v>968240.97579878184</v>
      </c>
      <c r="G13" s="1">
        <f>[本息繳款]-[利息]</f>
        <v>3102.7178494751779</v>
      </c>
      <c r="H13" s="1">
        <f>F12*[利率]/12</f>
        <v>2451.6819515371326</v>
      </c>
      <c r="I13" s="1">
        <f>IF([期數]&lt;=第一段期數,第一段本息繳款,第二段本息繳款)</f>
        <v>5554.3998010123105</v>
      </c>
    </row>
    <row r="14" spans="1:9">
      <c r="D14" s="3">
        <v>11</v>
      </c>
      <c r="E14" s="16">
        <f>IF([期數]&lt;=第一段期數,第一段利率,第二段利率)</f>
        <v>3.0288129331387029E-2</v>
      </c>
      <c r="F14" s="1">
        <f>F13-[本金]</f>
        <v>965130.42665601464</v>
      </c>
      <c r="G14" s="1">
        <f>[本息繳款]-[利息]</f>
        <v>3110.5491427671536</v>
      </c>
      <c r="H14" s="1">
        <f>F13*[利率]/12</f>
        <v>2443.8506582451569</v>
      </c>
      <c r="I14" s="1">
        <f>IF([期數]&lt;=第一段期數,第一段本息繳款,第二段本息繳款)</f>
        <v>5554.3998010123105</v>
      </c>
    </row>
    <row r="15" spans="1:9">
      <c r="D15" s="3">
        <v>12</v>
      </c>
      <c r="E15" s="16">
        <f>IF([期數]&lt;=第一段期數,第一段利率,第二段利率)</f>
        <v>3.0288129331387029E-2</v>
      </c>
      <c r="F15" s="1">
        <f>F14-[本金]</f>
        <v>962012.02645368688</v>
      </c>
      <c r="G15" s="1">
        <f>[本息繳款]-[利息]</f>
        <v>3118.4002023278008</v>
      </c>
      <c r="H15" s="1">
        <f>F14*[利率]/12</f>
        <v>2435.9995986845097</v>
      </c>
      <c r="I15" s="1">
        <f>IF([期數]&lt;=第一段期數,第一段本息繳款,第二段本息繳款)</f>
        <v>5554.3998010123105</v>
      </c>
    </row>
    <row r="16" spans="1:9">
      <c r="D16" s="3">
        <v>13</v>
      </c>
      <c r="E16" s="16">
        <f>IF([期數]&lt;=第一段期數,第一段利率,第二段利率)</f>
        <v>3.0288129331387029E-2</v>
      </c>
      <c r="F16" s="1">
        <f>F15-[本金]</f>
        <v>958885.75537563954</v>
      </c>
      <c r="G16" s="1">
        <f>[本息繳款]-[利息]</f>
        <v>3126.2710780473949</v>
      </c>
      <c r="H16" s="1">
        <f>F15*[利率]/12</f>
        <v>2428.1287229649156</v>
      </c>
      <c r="I16" s="1">
        <f>IF([期數]&lt;=第一段期數,第一段本息繳款,第二段本息繳款)</f>
        <v>5554.3998010123105</v>
      </c>
    </row>
    <row r="17" spans="4:9">
      <c r="D17" s="3">
        <v>14</v>
      </c>
      <c r="E17" s="16">
        <f>IF([期數]&lt;=第一段期數,第一段利率,第二段利率)</f>
        <v>3.0288129331387029E-2</v>
      </c>
      <c r="F17" s="1">
        <f>F16-[本金]</f>
        <v>955751.59355569736</v>
      </c>
      <c r="G17" s="1">
        <f>[本息繳款]-[利息]</f>
        <v>3134.1618199421341</v>
      </c>
      <c r="H17" s="1">
        <f>F16*[利率]/12</f>
        <v>2420.2379810701764</v>
      </c>
      <c r="I17" s="1">
        <f>IF([期數]&lt;=第一段期數,第一段本息繳款,第二段本息繳款)</f>
        <v>5554.3998010123105</v>
      </c>
    </row>
    <row r="18" spans="4:9">
      <c r="D18" s="3">
        <v>15</v>
      </c>
      <c r="E18" s="16">
        <f>IF([期數]&lt;=第一段期數,第一段利率,第二段利率)</f>
        <v>3.0288129331387029E-2</v>
      </c>
      <c r="F18" s="1">
        <f>F17-[本金]</f>
        <v>952609.52107754292</v>
      </c>
      <c r="G18" s="1">
        <f>[本息繳款]-[利息]</f>
        <v>3142.0724781544595</v>
      </c>
      <c r="H18" s="1">
        <f>F17*[利率]/12</f>
        <v>2412.327322857851</v>
      </c>
      <c r="I18" s="1">
        <f>IF([期數]&lt;=第一段期數,第一段本息繳款,第二段本息繳款)</f>
        <v>5554.3998010123105</v>
      </c>
    </row>
    <row r="19" spans="4:9">
      <c r="D19" s="3">
        <v>16</v>
      </c>
      <c r="E19" s="16">
        <f>IF([期數]&lt;=第一段期數,第一段利率,第二段利率)</f>
        <v>3.0288129331387029E-2</v>
      </c>
      <c r="F19" s="1">
        <f>F18-[本金]</f>
        <v>949459.5179745896</v>
      </c>
      <c r="G19" s="1">
        <f>[本息繳款]-[利息]</f>
        <v>3150.0031029533707</v>
      </c>
      <c r="H19" s="1">
        <f>F18*[利率]/12</f>
        <v>2404.3966980589398</v>
      </c>
      <c r="I19" s="1">
        <f>IF([期數]&lt;=第一段期數,第一段本息繳款,第二段本息繳款)</f>
        <v>5554.3998010123105</v>
      </c>
    </row>
    <row r="20" spans="4:9">
      <c r="D20" s="3">
        <v>17</v>
      </c>
      <c r="E20" s="16">
        <f>IF([期數]&lt;=第一段期數,第一段利率,第二段利率)</f>
        <v>3.0288129331387029E-2</v>
      </c>
      <c r="F20" s="1">
        <f>F19-[本金]</f>
        <v>946301.56422985485</v>
      </c>
      <c r="G20" s="1">
        <f>[本息繳款]-[利息]</f>
        <v>3157.9537447347475</v>
      </c>
      <c r="H20" s="1">
        <f>F19*[利率]/12</f>
        <v>2396.446056277563</v>
      </c>
      <c r="I20" s="1">
        <f>IF([期數]&lt;=第一段期數,第一段本息繳款,第二段本息繳款)</f>
        <v>5554.3998010123105</v>
      </c>
    </row>
    <row r="21" spans="4:9">
      <c r="D21" s="3">
        <v>18</v>
      </c>
      <c r="E21" s="16">
        <f>IF([期數]&lt;=第一段期數,第一段利率,第二段利率)</f>
        <v>3.0288129331387029E-2</v>
      </c>
      <c r="F21" s="1">
        <f>F20-[本金]</f>
        <v>943135.63977583323</v>
      </c>
      <c r="G21" s="1">
        <f>[本息繳款]-[利息]</f>
        <v>3165.9244540216691</v>
      </c>
      <c r="H21" s="1">
        <f>F20*[利率]/12</f>
        <v>2388.4753469906414</v>
      </c>
      <c r="I21" s="1">
        <f>IF([期數]&lt;=第一段期數,第一段本息繳款,第二段本息繳款)</f>
        <v>5554.3998010123105</v>
      </c>
    </row>
    <row r="22" spans="4:9">
      <c r="D22" s="3">
        <v>19</v>
      </c>
      <c r="E22" s="16">
        <f>IF([期數]&lt;=第一段期數,第一段利率,第二段利率)</f>
        <v>3.0288129331387029E-2</v>
      </c>
      <c r="F22" s="1">
        <f>F21-[本金]</f>
        <v>939961.72449436854</v>
      </c>
      <c r="G22" s="1">
        <f>[本息繳款]-[利息]</f>
        <v>3173.9152814647364</v>
      </c>
      <c r="H22" s="1">
        <f>F21*[利率]/12</f>
        <v>2380.4845195475741</v>
      </c>
      <c r="I22" s="1">
        <f>IF([期數]&lt;=第一段期數,第一段本息繳款,第二段本息繳款)</f>
        <v>5554.3998010123105</v>
      </c>
    </row>
    <row r="23" spans="4:9">
      <c r="D23" s="3">
        <v>20</v>
      </c>
      <c r="E23" s="16">
        <f>IF([期數]&lt;=第一段期數,第一段利率,第二段利率)</f>
        <v>3.0288129331387029E-2</v>
      </c>
      <c r="F23" s="1">
        <f>F22-[本金]</f>
        <v>936779.79821652616</v>
      </c>
      <c r="G23" s="1">
        <f>[本息繳款]-[利息]</f>
        <v>3181.9262778423922</v>
      </c>
      <c r="H23" s="1">
        <f>F22*[利率]/12</f>
        <v>2372.4735231699183</v>
      </c>
      <c r="I23" s="1">
        <f>IF([期數]&lt;=第一段期數,第一段本息繳款,第二段本息繳款)</f>
        <v>5554.3998010123105</v>
      </c>
    </row>
    <row r="24" spans="4:9">
      <c r="D24" s="3">
        <v>21</v>
      </c>
      <c r="E24" s="16">
        <f>IF([期數]&lt;=第一段期數,第一段利率,第二段利率)</f>
        <v>3.0288129331387029E-2</v>
      </c>
      <c r="F24" s="1">
        <f>F23-[本金]</f>
        <v>933589.84072246496</v>
      </c>
      <c r="G24" s="1">
        <f>[本息繳款]-[利息]</f>
        <v>3189.9574940612447</v>
      </c>
      <c r="H24" s="1">
        <f>F23*[利率]/12</f>
        <v>2364.4423069510658</v>
      </c>
      <c r="I24" s="1">
        <f>IF([期數]&lt;=第一段期數,第一段本息繳款,第二段本息繳款)</f>
        <v>5554.3998010123105</v>
      </c>
    </row>
    <row r="25" spans="4:9">
      <c r="D25" s="3">
        <v>22</v>
      </c>
      <c r="E25" s="16">
        <f>IF([期數]&lt;=第一段期數,第一段利率,第二段利率)</f>
        <v>3.0288129331387029E-2</v>
      </c>
      <c r="F25" s="1">
        <f>F24-[本金]</f>
        <v>930391.83174130856</v>
      </c>
      <c r="G25" s="1">
        <f>[本息繳款]-[利息]</f>
        <v>3198.0089811563907</v>
      </c>
      <c r="H25" s="1">
        <f>F24*[利率]/12</f>
        <v>2356.3908198559197</v>
      </c>
      <c r="I25" s="1">
        <f>IF([期數]&lt;=第一段期數,第一段本息繳款,第二段本息繳款)</f>
        <v>5554.3998010123105</v>
      </c>
    </row>
    <row r="26" spans="4:9">
      <c r="D26" s="3">
        <v>23</v>
      </c>
      <c r="E26" s="16">
        <f>IF([期數]&lt;=第一段期數,第一段利率,第二段利率)</f>
        <v>3.0288129331387029E-2</v>
      </c>
      <c r="F26" s="1">
        <f>F25-[本金]</f>
        <v>927185.75095101679</v>
      </c>
      <c r="G26" s="1">
        <f>[本息繳款]-[利息]</f>
        <v>3206.0807902917409</v>
      </c>
      <c r="H26" s="1">
        <f>F25*[利率]/12</f>
        <v>2348.3190107205696</v>
      </c>
      <c r="I26" s="1">
        <f>IF([期數]&lt;=第一段期數,第一段本息繳款,第二段本息繳款)</f>
        <v>5554.3998010123105</v>
      </c>
    </row>
    <row r="27" spans="4:9">
      <c r="D27" s="3">
        <v>24</v>
      </c>
      <c r="E27" s="16">
        <f>IF([期數]&lt;=第一段期數,第一段利率,第二段利率)</f>
        <v>3.0288129331387029E-2</v>
      </c>
      <c r="F27" s="1">
        <f>F26-[本金]</f>
        <v>923971.57797825639</v>
      </c>
      <c r="G27" s="1">
        <f>[本息繳款]-[利息]</f>
        <v>3214.1729727603438</v>
      </c>
      <c r="H27" s="1">
        <f>F26*[利率]/12</f>
        <v>2340.2268282519667</v>
      </c>
      <c r="I27" s="1">
        <f>IF([期數]&lt;=第一段期數,第一段本息繳款,第二段本息繳款)</f>
        <v>5554.3998010123105</v>
      </c>
    </row>
    <row r="28" spans="4:9">
      <c r="D28" s="3">
        <v>25</v>
      </c>
      <c r="E28" s="16">
        <f>IF([期數]&lt;=第一段期數,第一段利率,第二段利率)</f>
        <v>3.0288129331387029E-2</v>
      </c>
      <c r="F28" s="1">
        <f>F27-[本金]</f>
        <v>920749.29239827173</v>
      </c>
      <c r="G28" s="1">
        <f>[本息繳款]-[利息]</f>
        <v>3222.2855799847116</v>
      </c>
      <c r="H28" s="1">
        <f>F27*[利率]/12</f>
        <v>2332.1142210275989</v>
      </c>
      <c r="I28" s="1">
        <f>IF([期數]&lt;=第一段期數,第一段本息繳款,第二段本息繳款)</f>
        <v>5554.3998010123105</v>
      </c>
    </row>
    <row r="29" spans="4:9">
      <c r="D29" s="3">
        <v>26</v>
      </c>
      <c r="E29" s="16">
        <f>IF([期數]&lt;=第一段期數,第一段利率,第二段利率)</f>
        <v>3.0288129331387029E-2</v>
      </c>
      <c r="F29" s="1">
        <f>F28-[本金]</f>
        <v>917518.87373475463</v>
      </c>
      <c r="G29" s="1">
        <f>[本息繳款]-[利息]</f>
        <v>3230.4186635171482</v>
      </c>
      <c r="H29" s="1">
        <f>F28*[利率]/12</f>
        <v>2323.9811374951623</v>
      </c>
      <c r="I29" s="1">
        <f>IF([期數]&lt;=第一段期數,第一段本息繳款,第二段本息繳款)</f>
        <v>5554.3998010123105</v>
      </c>
    </row>
    <row r="30" spans="4:9">
      <c r="D30" s="3">
        <v>27</v>
      </c>
      <c r="E30" s="16">
        <f>IF([期數]&lt;=第一段期數,第一段利率,第二段利率)</f>
        <v>3.0288129331387029E-2</v>
      </c>
      <c r="F30" s="1">
        <f>F29-[本金]</f>
        <v>914280.30145971454</v>
      </c>
      <c r="G30" s="1">
        <f>[本息繳款]-[利息]</f>
        <v>3238.572275040076</v>
      </c>
      <c r="H30" s="1">
        <f>F29*[利率]/12</f>
        <v>2315.8275259722345</v>
      </c>
      <c r="I30" s="1">
        <f>IF([期數]&lt;=第一段期數,第一段本息繳款,第二段本息繳款)</f>
        <v>5554.3998010123105</v>
      </c>
    </row>
    <row r="31" spans="4:9">
      <c r="D31" s="3">
        <v>28</v>
      </c>
      <c r="E31" s="16">
        <f>IF([期數]&lt;=第一段期數,第一段利率,第二段利率)</f>
        <v>3.0288129331387029E-2</v>
      </c>
      <c r="F31" s="1">
        <f>F30-[本金]</f>
        <v>911033.5549933482</v>
      </c>
      <c r="G31" s="1">
        <f>[本息繳款]-[利息]</f>
        <v>3246.7464663663641</v>
      </c>
      <c r="H31" s="1">
        <f>F30*[利率]/12</f>
        <v>2307.6533346459464</v>
      </c>
      <c r="I31" s="1">
        <f>IF([期數]&lt;=第一段期數,第一段本息繳款,第二段本息繳款)</f>
        <v>5554.3998010123105</v>
      </c>
    </row>
    <row r="32" spans="4:9">
      <c r="D32" s="3">
        <v>29</v>
      </c>
      <c r="E32" s="16">
        <f>IF([期數]&lt;=第一段期數,第一段利率,第二段利率)</f>
        <v>3.0288129331387029E-2</v>
      </c>
      <c r="F32" s="1">
        <f>F31-[本金]</f>
        <v>907778.61370390852</v>
      </c>
      <c r="G32" s="1">
        <f>[本息繳款]-[利息]</f>
        <v>3254.9412894396582</v>
      </c>
      <c r="H32" s="1">
        <f>F31*[利率]/12</f>
        <v>2299.4585115726522</v>
      </c>
      <c r="I32" s="1">
        <f>IF([期數]&lt;=第一段期數,第一段本息繳款,第二段本息繳款)</f>
        <v>5554.3998010123105</v>
      </c>
    </row>
    <row r="33" spans="4:9">
      <c r="D33" s="3">
        <v>30</v>
      </c>
      <c r="E33" s="16">
        <f>IF([期數]&lt;=第一段期數,第一段利率,第二段利率)</f>
        <v>3.0288129331387029E-2</v>
      </c>
      <c r="F33" s="1">
        <f>F32-[本金]</f>
        <v>904515.45690757385</v>
      </c>
      <c r="G33" s="1">
        <f>[本息繳款]-[利息]</f>
        <v>3263.1567963347102</v>
      </c>
      <c r="H33" s="1">
        <f>F32*[利率]/12</f>
        <v>2291.2430046776003</v>
      </c>
      <c r="I33" s="1">
        <f>IF([期數]&lt;=第一段期數,第一段本息繳款,第二段本息繳款)</f>
        <v>5554.3998010123105</v>
      </c>
    </row>
    <row r="34" spans="4:9">
      <c r="D34" s="3">
        <v>31</v>
      </c>
      <c r="E34" s="16">
        <f>IF([期數]&lt;=第一段期數,第一段利率,第二段利率)</f>
        <v>3.0288129331387029E-2</v>
      </c>
      <c r="F34" s="1">
        <f>F33-[本金]</f>
        <v>901244.06386831612</v>
      </c>
      <c r="G34" s="1">
        <f>[本息繳款]-[利息]</f>
        <v>3271.3930392577081</v>
      </c>
      <c r="H34" s="1">
        <f>F33*[利率]/12</f>
        <v>2283.0067617546024</v>
      </c>
      <c r="I34" s="1">
        <f>IF([期數]&lt;=第一段期數,第一段本息繳款,第二段本息繳款)</f>
        <v>5554.3998010123105</v>
      </c>
    </row>
    <row r="35" spans="4:9">
      <c r="D35" s="3">
        <v>32</v>
      </c>
      <c r="E35" s="16">
        <f>IF([期數]&lt;=第一段期數,第一段利率,第二段利率)</f>
        <v>3.0288129331387029E-2</v>
      </c>
      <c r="F35" s="1">
        <f>F34-[本金]</f>
        <v>897964.41379776946</v>
      </c>
      <c r="G35" s="1">
        <f>[本息繳款]-[利息]</f>
        <v>3279.650070546611</v>
      </c>
      <c r="H35" s="1">
        <f>F34*[利率]/12</f>
        <v>2274.7497304656995</v>
      </c>
      <c r="I35" s="1">
        <f>IF([期數]&lt;=第一段期數,第一段本息繳款,第二段本息繳款)</f>
        <v>5554.3998010123105</v>
      </c>
    </row>
    <row r="36" spans="4:9">
      <c r="D36" s="3">
        <v>33</v>
      </c>
      <c r="E36" s="16">
        <f>IF([期數]&lt;=第一段期數,第一段利率,第二段利率)</f>
        <v>3.0288129331387029E-2</v>
      </c>
      <c r="F36" s="1">
        <f>F35-[本金]</f>
        <v>894676.485855098</v>
      </c>
      <c r="G36" s="1">
        <f>[本息繳款]-[利息]</f>
        <v>3287.9279426714788</v>
      </c>
      <c r="H36" s="1">
        <f>F35*[利率]/12</f>
        <v>2266.4718583408317</v>
      </c>
      <c r="I36" s="1">
        <f>IF([期數]&lt;=第一段期數,第一段本息繳款,第二段本息繳款)</f>
        <v>5554.3998010123105</v>
      </c>
    </row>
    <row r="37" spans="4:9">
      <c r="D37" s="3">
        <v>34</v>
      </c>
      <c r="E37" s="16">
        <f>IF([期數]&lt;=第一段期數,第一段利率,第二段利率)</f>
        <v>3.0288129331387029E-2</v>
      </c>
      <c r="F37" s="1">
        <f>F36-[本金]</f>
        <v>891380.25914686325</v>
      </c>
      <c r="G37" s="1">
        <f>[本息繳款]-[利息]</f>
        <v>3296.2267082348048</v>
      </c>
      <c r="H37" s="1">
        <f>F36*[利率]/12</f>
        <v>2258.1730927775056</v>
      </c>
      <c r="I37" s="1">
        <f>IF([期數]&lt;=第一段期數,第一段本息繳款,第二段本息繳款)</f>
        <v>5554.3998010123105</v>
      </c>
    </row>
    <row r="38" spans="4:9">
      <c r="D38" s="3">
        <v>35</v>
      </c>
      <c r="E38" s="16">
        <f>IF([期數]&lt;=第一段期數,第一段利率,第二段利率)</f>
        <v>3.0288129331387029E-2</v>
      </c>
      <c r="F38" s="1">
        <f>F37-[本金]</f>
        <v>888075.71272689139</v>
      </c>
      <c r="G38" s="1">
        <f>[本息繳款]-[利息]</f>
        <v>3304.546419971854</v>
      </c>
      <c r="H38" s="1">
        <f>F37*[利率]/12</f>
        <v>2249.8533810404565</v>
      </c>
      <c r="I38" s="1">
        <f>IF([期數]&lt;=第一段期數,第一段本息繳款,第二段本息繳款)</f>
        <v>5554.3998010123105</v>
      </c>
    </row>
    <row r="39" spans="4:9">
      <c r="D39" s="3">
        <v>36</v>
      </c>
      <c r="E39" s="16">
        <f>IF([期數]&lt;=第一段期數,第一段利率,第二段利率)</f>
        <v>3.0288129331387029E-2</v>
      </c>
      <c r="F39" s="1">
        <f>F38-[本金]</f>
        <v>884762.82559614035</v>
      </c>
      <c r="G39" s="1">
        <f>[本息繳款]-[利息]</f>
        <v>3312.8871307509939</v>
      </c>
      <c r="H39" s="1">
        <f>F38*[利率]/12</f>
        <v>2241.5126702613165</v>
      </c>
      <c r="I39" s="1">
        <f>IF([期數]&lt;=第一段期數,第一段本息繳款,第二段本息繳款)</f>
        <v>5554.3998010123105</v>
      </c>
    </row>
    <row r="40" spans="4:9">
      <c r="D40" s="3">
        <v>37</v>
      </c>
      <c r="E40" s="16">
        <f>IF([期數]&lt;=第一段期數,第一段利率,第二段利率)</f>
        <v>3.0288129331387029E-2</v>
      </c>
      <c r="F40" s="1">
        <f>F39-[本金]</f>
        <v>881441.57670256635</v>
      </c>
      <c r="G40" s="1">
        <f>[本息繳款]-[利息]</f>
        <v>3321.2488935740334</v>
      </c>
      <c r="H40" s="1">
        <f>F39*[利率]/12</f>
        <v>2233.150907438277</v>
      </c>
      <c r="I40" s="1">
        <f>IF([期數]&lt;=第一段期數,第一段本息繳款,第二段本息繳款)</f>
        <v>5554.3998010123105</v>
      </c>
    </row>
    <row r="41" spans="4:9">
      <c r="D41" s="3">
        <v>38</v>
      </c>
      <c r="E41" s="16">
        <f>IF([期數]&lt;=第一段期數,第一段利率,第二段利率)</f>
        <v>3.0288129331387029E-2</v>
      </c>
      <c r="F41" s="1">
        <f>F40-[本金]</f>
        <v>878111.94494098984</v>
      </c>
      <c r="G41" s="1">
        <f>[本息繳款]-[利息]</f>
        <v>3329.6317615765579</v>
      </c>
      <c r="H41" s="1">
        <f>F40*[利率]/12</f>
        <v>2224.7680394357526</v>
      </c>
      <c r="I41" s="1">
        <f>IF([期數]&lt;=第一段期數,第一段本息繳款,第二段本息繳款)</f>
        <v>5554.3998010123105</v>
      </c>
    </row>
    <row r="42" spans="4:9">
      <c r="D42" s="3">
        <v>39</v>
      </c>
      <c r="E42" s="16">
        <f>IF([期數]&lt;=第一段期數,第一段利率,第二段利率)</f>
        <v>3.0288129331387029E-2</v>
      </c>
      <c r="F42" s="1">
        <f>F41-[本金]</f>
        <v>874773.90915296157</v>
      </c>
      <c r="G42" s="1">
        <f>[本息繳款]-[利息]</f>
        <v>3338.0357880282681</v>
      </c>
      <c r="H42" s="1">
        <f>F41*[利率]/12</f>
        <v>2216.3640129840423</v>
      </c>
      <c r="I42" s="1">
        <f>IF([期數]&lt;=第一段期數,第一段本息繳款,第二段本息繳款)</f>
        <v>5554.3998010123105</v>
      </c>
    </row>
    <row r="43" spans="4:9">
      <c r="D43" s="3">
        <v>40</v>
      </c>
      <c r="E43" s="16">
        <f>IF([期數]&lt;=第一段期數,第一段利率,第二段利率)</f>
        <v>3.0288129331387029E-2</v>
      </c>
      <c r="F43" s="1">
        <f>F42-[本金]</f>
        <v>871427.4481266283</v>
      </c>
      <c r="G43" s="1">
        <f>[本息繳款]-[利息]</f>
        <v>3346.4610263333184</v>
      </c>
      <c r="H43" s="1">
        <f>F42*[利率]/12</f>
        <v>2207.9387746789921</v>
      </c>
      <c r="I43" s="1">
        <f>IF([期數]&lt;=第一段期數,第一段本息繳款,第二段本息繳款)</f>
        <v>5554.3998010123105</v>
      </c>
    </row>
    <row r="44" spans="4:9">
      <c r="D44" s="3">
        <v>41</v>
      </c>
      <c r="E44" s="16">
        <f>IF([期數]&lt;=第一段期數,第一段利率,第二段利率)</f>
        <v>3.0288129331387029E-2</v>
      </c>
      <c r="F44" s="1">
        <f>F43-[本金]</f>
        <v>868072.5405965976</v>
      </c>
      <c r="G44" s="1">
        <f>[本息繳款]-[利息]</f>
        <v>3354.9075300306536</v>
      </c>
      <c r="H44" s="1">
        <f>F43*[利率]/12</f>
        <v>2199.4922709816569</v>
      </c>
      <c r="I44" s="1">
        <f>IF([期數]&lt;=第一段期數,第一段本息繳款,第二段本息繳款)</f>
        <v>5554.3998010123105</v>
      </c>
    </row>
    <row r="45" spans="4:9">
      <c r="D45" s="3">
        <v>42</v>
      </c>
      <c r="E45" s="16">
        <f>IF([期數]&lt;=第一段期數,第一段利率,第二段利率)</f>
        <v>3.0288129331387029E-2</v>
      </c>
      <c r="F45" s="1">
        <f>F44-[本金]</f>
        <v>864709.16524380329</v>
      </c>
      <c r="G45" s="1">
        <f>[本息繳款]-[利息]</f>
        <v>3363.375352794355</v>
      </c>
      <c r="H45" s="1">
        <f>F44*[利率]/12</f>
        <v>2191.0244482179555</v>
      </c>
      <c r="I45" s="1">
        <f>IF([期數]&lt;=第一段期數,第一段本息繳款,第二段本息繳款)</f>
        <v>5554.3998010123105</v>
      </c>
    </row>
    <row r="46" spans="4:9">
      <c r="D46" s="3">
        <v>43</v>
      </c>
      <c r="E46" s="16">
        <f>IF([期數]&lt;=第一段期數,第一段利率,第二段利率)</f>
        <v>3.0288129331387029E-2</v>
      </c>
      <c r="F46" s="1">
        <f>F45-[本金]</f>
        <v>861337.30069536937</v>
      </c>
      <c r="G46" s="1">
        <f>[本息繳款]-[利息]</f>
        <v>3371.8645484339745</v>
      </c>
      <c r="H46" s="1">
        <f>F45*[利率]/12</f>
        <v>2182.535252578336</v>
      </c>
      <c r="I46" s="1">
        <f>IF([期數]&lt;=第一段期數,第一段本息繳款,第二段本息繳款)</f>
        <v>5554.3998010123105</v>
      </c>
    </row>
    <row r="47" spans="4:9">
      <c r="D47" s="3">
        <v>44</v>
      </c>
      <c r="E47" s="16">
        <f>IF([期數]&lt;=第一段期數,第一段利率,第二段利率)</f>
        <v>3.0288129331387029E-2</v>
      </c>
      <c r="F47" s="1">
        <f>F46-[本金]</f>
        <v>857956.92552447447</v>
      </c>
      <c r="G47" s="1">
        <f>[本息繳款]-[利息]</f>
        <v>3380.3751708948816</v>
      </c>
      <c r="H47" s="1">
        <f>F46*[利率]/12</f>
        <v>2174.0246301174288</v>
      </c>
      <c r="I47" s="1">
        <f>IF([期數]&lt;=第一段期數,第一段本息繳款,第二段本息繳款)</f>
        <v>5554.3998010123105</v>
      </c>
    </row>
    <row r="48" spans="4:9">
      <c r="D48" s="3">
        <v>45</v>
      </c>
      <c r="E48" s="16">
        <f>IF([期數]&lt;=第一段期數,第一段利率,第二段利率)</f>
        <v>3.0288129331387029E-2</v>
      </c>
      <c r="F48" s="1">
        <f>F47-[本金]</f>
        <v>854568.01825021592</v>
      </c>
      <c r="G48" s="1">
        <f>[本息繳款]-[利息]</f>
        <v>3388.9072742586045</v>
      </c>
      <c r="H48" s="1">
        <f>F47*[利率]/12</f>
        <v>2165.492526753706</v>
      </c>
      <c r="I48" s="1">
        <f>IF([期數]&lt;=第一段期數,第一段本息繳款,第二段本息繳款)</f>
        <v>5554.3998010123105</v>
      </c>
    </row>
    <row r="49" spans="4:9">
      <c r="D49" s="3">
        <v>46</v>
      </c>
      <c r="E49" s="16">
        <f>IF([期數]&lt;=第一段期數,第一段利率,第二段利率)</f>
        <v>3.0288129331387029E-2</v>
      </c>
      <c r="F49" s="1">
        <f>F48-[本金]</f>
        <v>851170.5573374728</v>
      </c>
      <c r="G49" s="1">
        <f>[本息繳款]-[利息]</f>
        <v>3397.4609127431727</v>
      </c>
      <c r="H49" s="1">
        <f>F48*[利率]/12</f>
        <v>2156.9388882691378</v>
      </c>
      <c r="I49" s="1">
        <f>IF([期數]&lt;=第一段期數,第一段本息繳款,第二段本息繳款)</f>
        <v>5554.3998010123105</v>
      </c>
    </row>
    <row r="50" spans="4:9">
      <c r="D50" s="3">
        <v>47</v>
      </c>
      <c r="E50" s="16">
        <f>IF([期數]&lt;=第一段期數,第一段利率,第二段利率)</f>
        <v>3.0288129331387029E-2</v>
      </c>
      <c r="F50" s="1">
        <f>F49-[本金]</f>
        <v>847764.52119676932</v>
      </c>
      <c r="G50" s="1">
        <f>[本息繳款]-[利息]</f>
        <v>3406.0361407034643</v>
      </c>
      <c r="H50" s="1">
        <f>F49*[利率]/12</f>
        <v>2148.3636603088462</v>
      </c>
      <c r="I50" s="1">
        <f>IF([期數]&lt;=第一段期數,第一段本息繳款,第二段本息繳款)</f>
        <v>5554.3998010123105</v>
      </c>
    </row>
    <row r="51" spans="4:9">
      <c r="D51" s="3">
        <v>48</v>
      </c>
      <c r="E51" s="16">
        <f>IF([期數]&lt;=第一段期數,第一段利率,第二段利率)</f>
        <v>3.0288129331387029E-2</v>
      </c>
      <c r="F51" s="1">
        <f>F50-[本金]</f>
        <v>844349.88818413776</v>
      </c>
      <c r="G51" s="1">
        <f>[本息繳款]-[利息]</f>
        <v>3414.6330126315479</v>
      </c>
      <c r="H51" s="1">
        <f>F50*[利率]/12</f>
        <v>2139.7667883807626</v>
      </c>
      <c r="I51" s="1">
        <f>IF([期數]&lt;=第一段期數,第一段本息繳款,第二段本息繳款)</f>
        <v>5554.3998010123105</v>
      </c>
    </row>
    <row r="52" spans="4:9">
      <c r="D52" s="3">
        <v>49</v>
      </c>
      <c r="E52" s="16">
        <f>IF([期數]&lt;=第一段期數,第一段利率,第二段利率)</f>
        <v>3.0288129331387029E-2</v>
      </c>
      <c r="F52" s="1">
        <f>F51-[本金]</f>
        <v>840926.63660098077</v>
      </c>
      <c r="G52" s="1">
        <f>[本息繳款]-[利息]</f>
        <v>3423.2515831570322</v>
      </c>
      <c r="H52" s="1">
        <f>F51*[利率]/12</f>
        <v>2131.1482178552783</v>
      </c>
      <c r="I52" s="1">
        <f>IF([期數]&lt;=第一段期數,第一段本息繳款,第二段本息繳款)</f>
        <v>5554.3998010123105</v>
      </c>
    </row>
    <row r="53" spans="4:9">
      <c r="D53" s="3">
        <v>50</v>
      </c>
      <c r="E53" s="16">
        <f>IF([期數]&lt;=第一段期數,第一段利率,第二段利率)</f>
        <v>3.0288129331387029E-2</v>
      </c>
      <c r="F53" s="1">
        <f>F52-[本金]</f>
        <v>837494.7446939334</v>
      </c>
      <c r="G53" s="1">
        <f>[本息繳款]-[利息]</f>
        <v>3431.8919070474099</v>
      </c>
      <c r="H53" s="1">
        <f>F52*[利率]/12</f>
        <v>2122.5078939649006</v>
      </c>
      <c r="I53" s="1">
        <f>IF([期數]&lt;=第一段期數,第一段本息繳款,第二段本息繳款)</f>
        <v>5554.3998010123105</v>
      </c>
    </row>
    <row r="54" spans="4:9">
      <c r="D54" s="3">
        <v>51</v>
      </c>
      <c r="E54" s="16">
        <f>IF([期數]&lt;=第一段期數,第一段利率,第二段利率)</f>
        <v>3.0288129331387029E-2</v>
      </c>
      <c r="F54" s="1">
        <f>F53-[本金]</f>
        <v>834054.19065472495</v>
      </c>
      <c r="G54" s="1">
        <f>[本息繳款]-[利息]</f>
        <v>3440.554039208409</v>
      </c>
      <c r="H54" s="1">
        <f>F53*[利率]/12</f>
        <v>2113.8457618039015</v>
      </c>
      <c r="I54" s="1">
        <f>IF([期數]&lt;=第一段期數,第一段本息繳款,第二段本息繳款)</f>
        <v>5554.3998010123105</v>
      </c>
    </row>
    <row r="55" spans="4:9">
      <c r="D55" s="3">
        <v>52</v>
      </c>
      <c r="E55" s="16">
        <f>IF([期數]&lt;=第一段期數,第一段利率,第二段利率)</f>
        <v>3.0288129331387029E-2</v>
      </c>
      <c r="F55" s="1">
        <f>F54-[本金]</f>
        <v>830604.95262004063</v>
      </c>
      <c r="G55" s="1">
        <f>[本息繳款]-[利息]</f>
        <v>3449.2380346843402</v>
      </c>
      <c r="H55" s="1">
        <f>F54*[利率]/12</f>
        <v>2105.1617663279703</v>
      </c>
      <c r="I55" s="1">
        <f>IF([期數]&lt;=第一段期數,第一段本息繳款,第二段本息繳款)</f>
        <v>5554.3998010123105</v>
      </c>
    </row>
    <row r="56" spans="4:9">
      <c r="D56" s="3">
        <v>53</v>
      </c>
      <c r="E56" s="16">
        <f>IF([期數]&lt;=第一段期數,第一段利率,第二段利率)</f>
        <v>3.0288129331387029E-2</v>
      </c>
      <c r="F56" s="1">
        <f>F55-[本金]</f>
        <v>827147.00867138221</v>
      </c>
      <c r="G56" s="1">
        <f>[本息繳款]-[利息]</f>
        <v>3457.9439486584447</v>
      </c>
      <c r="H56" s="1">
        <f>F55*[利率]/12</f>
        <v>2096.4558523538658</v>
      </c>
      <c r="I56" s="1">
        <f>IF([期數]&lt;=第一段期數,第一段本息繳款,第二段本息繳款)</f>
        <v>5554.3998010123105</v>
      </c>
    </row>
    <row r="57" spans="4:9">
      <c r="D57" s="3">
        <v>54</v>
      </c>
      <c r="E57" s="16">
        <f>IF([期數]&lt;=第一段期數,第一段利率,第二段利率)</f>
        <v>3.0288129331387029E-2</v>
      </c>
      <c r="F57" s="1">
        <f>F56-[本金]</f>
        <v>823680.33683492895</v>
      </c>
      <c r="G57" s="1">
        <f>[本息繳款]-[利息]</f>
        <v>3466.6718364532494</v>
      </c>
      <c r="H57" s="1">
        <f>F56*[利率]/12</f>
        <v>2087.7279645590611</v>
      </c>
      <c r="I57" s="1">
        <f>IF([期數]&lt;=第一段期數,第一段本息繳款,第二段本息繳款)</f>
        <v>5554.3998010123105</v>
      </c>
    </row>
    <row r="58" spans="4:9">
      <c r="D58" s="3">
        <v>55</v>
      </c>
      <c r="E58" s="16">
        <f>IF([期數]&lt;=第一段期數,第一段利率,第二段利率)</f>
        <v>3.0288129331387029E-2</v>
      </c>
      <c r="F58" s="1">
        <f>F57-[本金]</f>
        <v>820204.9150813981</v>
      </c>
      <c r="G58" s="1">
        <f>[本息繳款]-[利息]</f>
        <v>3475.421753530914</v>
      </c>
      <c r="H58" s="1">
        <f>F57*[利率]/12</f>
        <v>2078.9780474813965</v>
      </c>
      <c r="I58" s="1">
        <f>IF([期數]&lt;=第一段期數,第一段本息繳款,第二段本息繳款)</f>
        <v>5554.3998010123105</v>
      </c>
    </row>
    <row r="59" spans="4:9">
      <c r="D59" s="3">
        <v>56</v>
      </c>
      <c r="E59" s="16">
        <f>IF([期數]&lt;=第一段期數,第一段利率,第二段利率)</f>
        <v>3.0288129331387029E-2</v>
      </c>
      <c r="F59" s="1">
        <f>F58-[本金]</f>
        <v>816720.72132590448</v>
      </c>
      <c r="G59" s="1">
        <f>[本息繳款]-[利息]</f>
        <v>3484.1937554935853</v>
      </c>
      <c r="H59" s="1">
        <f>F58*[利率]/12</f>
        <v>2070.2060455187252</v>
      </c>
      <c r="I59" s="1">
        <f>IF([期數]&lt;=第一段期數,第一段本息繳款,第二段本息繳款)</f>
        <v>5554.3998010123105</v>
      </c>
    </row>
    <row r="60" spans="4:9">
      <c r="D60" s="3">
        <v>57</v>
      </c>
      <c r="E60" s="16">
        <f>IF([期數]&lt;=第一段期數,第一段利率,第二段利率)</f>
        <v>3.0288129331387029E-2</v>
      </c>
      <c r="F60" s="1">
        <f>F59-[本金]</f>
        <v>813227.73342782073</v>
      </c>
      <c r="G60" s="1">
        <f>[本息繳款]-[利息]</f>
        <v>3492.987898083752</v>
      </c>
      <c r="H60" s="1">
        <f>F59*[利率]/12</f>
        <v>2061.4119029285584</v>
      </c>
      <c r="I60" s="1">
        <f>IF([期數]&lt;=第一段期數,第一段本息繳款,第二段本息繳款)</f>
        <v>5554.3998010123105</v>
      </c>
    </row>
    <row r="61" spans="4:9">
      <c r="D61" s="3">
        <v>58</v>
      </c>
      <c r="E61" s="16">
        <f>IF([期數]&lt;=第一段期數,第一段利率,第二段利率)</f>
        <v>3.0288129331387029E-2</v>
      </c>
      <c r="F61" s="1">
        <f>F60-[本金]</f>
        <v>809725.92919063615</v>
      </c>
      <c r="G61" s="1">
        <f>[本息繳款]-[利息]</f>
        <v>3501.8042371845963</v>
      </c>
      <c r="H61" s="1">
        <f>F60*[利率]/12</f>
        <v>2052.5955638277142</v>
      </c>
      <c r="I61" s="1">
        <f>IF([期數]&lt;=第一段期數,第一段本息繳款,第二段本息繳款)</f>
        <v>5554.3998010123105</v>
      </c>
    </row>
    <row r="62" spans="4:9">
      <c r="D62" s="3">
        <v>59</v>
      </c>
      <c r="E62" s="16">
        <f>IF([期數]&lt;=第一段期數,第一段利率,第二段利率)</f>
        <v>3.0288129331387029E-2</v>
      </c>
      <c r="F62" s="1">
        <f>F61-[本金]</f>
        <v>806215.28636181576</v>
      </c>
      <c r="G62" s="1">
        <f>[本息繳款]-[利息]</f>
        <v>3510.6428288203506</v>
      </c>
      <c r="H62" s="1">
        <f>F61*[利率]/12</f>
        <v>2043.7569721919601</v>
      </c>
      <c r="I62" s="1">
        <f>IF([期數]&lt;=第一段期數,第一段本息繳款,第二段本息繳款)</f>
        <v>5554.3998010123105</v>
      </c>
    </row>
    <row r="63" spans="4:9">
      <c r="D63" s="3">
        <v>60</v>
      </c>
      <c r="E63" s="16">
        <f>IF([期數]&lt;=第一段期數,第一段利率,第二段利率)</f>
        <v>3.0288129331387029E-2</v>
      </c>
      <c r="F63" s="1">
        <f>F62-[本金]</f>
        <v>802695.78263265907</v>
      </c>
      <c r="G63" s="1">
        <f>[本息繳款]-[利息]</f>
        <v>3519.5037291566514</v>
      </c>
      <c r="H63" s="1">
        <f>F62*[利率]/12</f>
        <v>2034.8960718556589</v>
      </c>
      <c r="I63" s="1">
        <f>IF([期數]&lt;=第一段期數,第一段本息繳款,第二段本息繳款)</f>
        <v>5554.3998010123105</v>
      </c>
    </row>
    <row r="64" spans="4:9">
      <c r="D64" s="3">
        <v>61</v>
      </c>
      <c r="E64" s="16">
        <f>IF([期數]&lt;=第一段期數,第一段利率,第二段利率)</f>
        <v>3.0288129331387029E-2</v>
      </c>
      <c r="F64" s="1">
        <f>F63-[本金]</f>
        <v>799167.3956381582</v>
      </c>
      <c r="G64" s="1">
        <f>[本息繳款]-[利息]</f>
        <v>3528.3869945009019</v>
      </c>
      <c r="H64" s="1">
        <f>F63*[利率]/12</f>
        <v>2026.0128065114088</v>
      </c>
      <c r="I64" s="1">
        <f>IF([期數]&lt;=第一段期數,第一段本息繳款,第二段本息繳款)</f>
        <v>5554.3998010123105</v>
      </c>
    </row>
    <row r="65" spans="4:9">
      <c r="D65" s="3">
        <v>62</v>
      </c>
      <c r="E65" s="16">
        <f>IF([期數]&lt;=第一段期數,第一段利率,第二段利率)</f>
        <v>3.0288129331387029E-2</v>
      </c>
      <c r="F65" s="1">
        <f>F64-[本金]</f>
        <v>795630.10295685555</v>
      </c>
      <c r="G65" s="1">
        <f>[本息繳款]-[利息]</f>
        <v>3537.2926813026206</v>
      </c>
      <c r="H65" s="1">
        <f>F64*[利率]/12</f>
        <v>2017.1071197096901</v>
      </c>
      <c r="I65" s="1">
        <f>IF([期數]&lt;=第一段期數,第一段本息繳款,第二段本息繳款)</f>
        <v>5554.3998010123105</v>
      </c>
    </row>
    <row r="66" spans="4:9">
      <c r="D66" s="3">
        <v>63</v>
      </c>
      <c r="E66" s="16">
        <f>IF([期數]&lt;=第一段期數,第一段利率,第二段利率)</f>
        <v>3.0288129331387029E-2</v>
      </c>
      <c r="F66" s="1">
        <f>F65-[本金]</f>
        <v>792083.88211070176</v>
      </c>
      <c r="G66" s="1">
        <f>[本息繳款]-[利息]</f>
        <v>3546.2208461538094</v>
      </c>
      <c r="H66" s="1">
        <f>F65*[利率]/12</f>
        <v>2008.1789548585014</v>
      </c>
      <c r="I66" s="1">
        <f>IF([期數]&lt;=第一段期數,第一段本息繳款,第二段本息繳款)</f>
        <v>5554.3998010123105</v>
      </c>
    </row>
    <row r="67" spans="4:9">
      <c r="D67" s="3">
        <v>64</v>
      </c>
      <c r="E67" s="16">
        <f>IF([期數]&lt;=第一段期數,第一段利率,第二段利率)</f>
        <v>3.0288129331387029E-2</v>
      </c>
      <c r="F67" s="1">
        <f>F66-[本金]</f>
        <v>788528.71056491241</v>
      </c>
      <c r="G67" s="1">
        <f>[本息繳款]-[利息]</f>
        <v>3555.171545789306</v>
      </c>
      <c r="H67" s="1">
        <f>F66*[利率]/12</f>
        <v>1999.2282552230045</v>
      </c>
      <c r="I67" s="1">
        <f>IF([期數]&lt;=第一段期數,第一段本息繳款,第二段本息繳款)</f>
        <v>5554.3998010123105</v>
      </c>
    </row>
    <row r="68" spans="4:9">
      <c r="D68" s="3">
        <v>65</v>
      </c>
      <c r="E68" s="16">
        <f>IF([期數]&lt;=第一段期數,第一段利率,第二段利率)</f>
        <v>3.0288129331387029E-2</v>
      </c>
      <c r="F68" s="1">
        <f>F67-[本金]</f>
        <v>784964.56572782528</v>
      </c>
      <c r="G68" s="1">
        <f>[本息繳款]-[利息]</f>
        <v>3564.1448370871503</v>
      </c>
      <c r="H68" s="1">
        <f>F67*[利率]/12</f>
        <v>1990.2549639251599</v>
      </c>
      <c r="I68" s="1">
        <f>IF([期數]&lt;=第一段期數,第一段本息繳款,第二段本息繳款)</f>
        <v>5554.3998010123105</v>
      </c>
    </row>
    <row r="69" spans="4:9">
      <c r="D69" s="3">
        <v>66</v>
      </c>
      <c r="E69" s="16">
        <f>IF([期數]&lt;=第一段期數,第一段利率,第二段利率)</f>
        <v>3.0288129331387029E-2</v>
      </c>
      <c r="F69" s="1">
        <f>F68-[本金]</f>
        <v>781391.42495075637</v>
      </c>
      <c r="G69" s="1">
        <f>[本息繳款]-[利息]</f>
        <v>3573.140777068942</v>
      </c>
      <c r="H69" s="1">
        <f>F68*[利率]/12</f>
        <v>1981.2590239433687</v>
      </c>
      <c r="I69" s="1">
        <f>IF([期數]&lt;=第一段期數,第一段本息繳款,第二段本息繳款)</f>
        <v>5554.3998010123105</v>
      </c>
    </row>
    <row r="70" spans="4:9">
      <c r="D70" s="3">
        <v>67</v>
      </c>
      <c r="E70" s="16">
        <f>IF([期數]&lt;=第一段期數,第一段利率,第二段利率)</f>
        <v>3.0288129331387029E-2</v>
      </c>
      <c r="F70" s="1">
        <f>F69-[本金]</f>
        <v>777809.26552785619</v>
      </c>
      <c r="G70" s="1">
        <f>[本息繳款]-[利息]</f>
        <v>3582.1594229002012</v>
      </c>
      <c r="H70" s="1">
        <f>F69*[利率]/12</f>
        <v>1972.2403781121093</v>
      </c>
      <c r="I70" s="1">
        <f>IF([期數]&lt;=第一段期數,第一段本息繳款,第二段本息繳款)</f>
        <v>5554.3998010123105</v>
      </c>
    </row>
    <row r="71" spans="4:9">
      <c r="D71" s="3">
        <v>68</v>
      </c>
      <c r="E71" s="16">
        <f>IF([期數]&lt;=第一段期數,第一段利率,第二段利率)</f>
        <v>3.0288129331387029E-2</v>
      </c>
      <c r="F71" s="1">
        <f>F70-[本金]</f>
        <v>774218.0646959655</v>
      </c>
      <c r="G71" s="1">
        <f>[本息繳款]-[利息]</f>
        <v>3591.2008318907383</v>
      </c>
      <c r="H71" s="1">
        <f>F70*[利率]/12</f>
        <v>1963.198969121572</v>
      </c>
      <c r="I71" s="1">
        <f>IF([期數]&lt;=第一段期數,第一段本息繳款,第二段本息繳款)</f>
        <v>5554.3998010123105</v>
      </c>
    </row>
    <row r="72" spans="4:9">
      <c r="D72" s="3">
        <v>69</v>
      </c>
      <c r="E72" s="16">
        <f>IF([期數]&lt;=第一段期數,第一段利率,第二段利率)</f>
        <v>3.0288129331387029E-2</v>
      </c>
      <c r="F72" s="1">
        <f>F71-[本金]</f>
        <v>770617.79963447049</v>
      </c>
      <c r="G72" s="1">
        <f>[本息繳款]-[利息]</f>
        <v>3600.2650614950126</v>
      </c>
      <c r="H72" s="1">
        <f>F71*[利率]/12</f>
        <v>1954.1347395172979</v>
      </c>
      <c r="I72" s="1">
        <f>IF([期數]&lt;=第一段期數,第一段本息繳款,第二段本息繳款)</f>
        <v>5554.3998010123105</v>
      </c>
    </row>
    <row r="73" spans="4:9">
      <c r="D73" s="3">
        <v>70</v>
      </c>
      <c r="E73" s="16">
        <f>IF([期數]&lt;=第一段期數,第一段利率,第二段利率)</f>
        <v>3.0288129331387029E-2</v>
      </c>
      <c r="F73" s="1">
        <f>F72-[本金]</f>
        <v>767008.44746515795</v>
      </c>
      <c r="G73" s="1">
        <f>[本息繳款]-[利息]</f>
        <v>3609.3521693124985</v>
      </c>
      <c r="H73" s="1">
        <f>F72*[利率]/12</f>
        <v>1945.0476316998117</v>
      </c>
      <c r="I73" s="1">
        <f>IF([期數]&lt;=第一段期數,第一段本息繳款,第二段本息繳款)</f>
        <v>5554.3998010123105</v>
      </c>
    </row>
    <row r="74" spans="4:9">
      <c r="D74" s="3">
        <v>71</v>
      </c>
      <c r="E74" s="16">
        <f>IF([期數]&lt;=第一段期數,第一段利率,第二段利率)</f>
        <v>3.0288129331387029E-2</v>
      </c>
      <c r="F74" s="1">
        <f>F73-[本金]</f>
        <v>763389.98525206989</v>
      </c>
      <c r="G74" s="1">
        <f>[本息繳款]-[利息]</f>
        <v>3618.4622130880543</v>
      </c>
      <c r="H74" s="1">
        <f>F73*[利率]/12</f>
        <v>1935.9375879242564</v>
      </c>
      <c r="I74" s="1">
        <f>IF([期數]&lt;=第一段期數,第一段本息繳款,第二段本息繳款)</f>
        <v>5554.3998010123105</v>
      </c>
    </row>
    <row r="75" spans="4:9">
      <c r="D75" s="3">
        <v>72</v>
      </c>
      <c r="E75" s="16">
        <f>IF([期數]&lt;=第一段期數,第一段利率,第二段利率)</f>
        <v>3.0288129331387029E-2</v>
      </c>
      <c r="F75" s="1">
        <f>F74-[本金]</f>
        <v>759762.39000135765</v>
      </c>
      <c r="G75" s="1">
        <f>[本息繳款]-[利息]</f>
        <v>3627.5952507122829</v>
      </c>
      <c r="H75" s="1">
        <f>F74*[利率]/12</f>
        <v>1926.8045503000276</v>
      </c>
      <c r="I75" s="1">
        <f>IF([期數]&lt;=第一段期數,第一段本息繳款,第二段本息繳款)</f>
        <v>5554.3998010123105</v>
      </c>
    </row>
    <row r="76" spans="4:9">
      <c r="D76" s="3">
        <v>73</v>
      </c>
      <c r="E76" s="16">
        <f>IF([期數]&lt;=第一段期數,第一段利率,第二段利率)</f>
        <v>3.0288129331387029E-2</v>
      </c>
      <c r="F76" s="1">
        <f>F75-[本金]</f>
        <v>756125.63866113569</v>
      </c>
      <c r="G76" s="1">
        <f>[本息繳款]-[利息]</f>
        <v>3636.7513402219074</v>
      </c>
      <c r="H76" s="1">
        <f>F75*[利率]/12</f>
        <v>1917.6484607904029</v>
      </c>
      <c r="I76" s="1">
        <f>IF([期數]&lt;=第一段期數,第一段本息繳款,第二段本息繳款)</f>
        <v>5554.3998010123105</v>
      </c>
    </row>
    <row r="77" spans="4:9">
      <c r="D77" s="3">
        <v>74</v>
      </c>
      <c r="E77" s="16">
        <f>IF([期數]&lt;=第一段期數,第一段利率,第二段利率)</f>
        <v>3.0288129331387029E-2</v>
      </c>
      <c r="F77" s="1">
        <f>F76-[本金]</f>
        <v>752479.7081213356</v>
      </c>
      <c r="G77" s="1">
        <f>[本息繳款]-[利息]</f>
        <v>3645.9305398001361</v>
      </c>
      <c r="H77" s="1">
        <f>F76*[利率]/12</f>
        <v>1908.4692612121744</v>
      </c>
      <c r="I77" s="1">
        <f>IF([期數]&lt;=第一段期數,第一段本息繳款,第二段本息繳款)</f>
        <v>5554.3998010123105</v>
      </c>
    </row>
    <row r="78" spans="4:9">
      <c r="D78" s="3">
        <v>75</v>
      </c>
      <c r="E78" s="16">
        <f>IF([期數]&lt;=第一段期數,第一段利率,第二段利率)</f>
        <v>3.0288129331387029E-2</v>
      </c>
      <c r="F78" s="1">
        <f>F77-[本金]</f>
        <v>748824.57521355862</v>
      </c>
      <c r="G78" s="1">
        <f>[本息繳款]-[利息]</f>
        <v>3655.1329077770288</v>
      </c>
      <c r="H78" s="1">
        <f>F77*[利率]/12</f>
        <v>1899.2668932352815</v>
      </c>
      <c r="I78" s="1">
        <f>IF([期數]&lt;=第一段期數,第一段本息繳款,第二段本息繳款)</f>
        <v>5554.3998010123105</v>
      </c>
    </row>
    <row r="79" spans="4:9">
      <c r="D79" s="3">
        <v>76</v>
      </c>
      <c r="E79" s="16">
        <f>IF([期數]&lt;=第一段期數,第一段利率,第二段利率)</f>
        <v>3.0288129331387029E-2</v>
      </c>
      <c r="F79" s="1">
        <f>F78-[本金]</f>
        <v>745160.21671092871</v>
      </c>
      <c r="G79" s="1">
        <f>[本息繳款]-[利息]</f>
        <v>3664.3585026298761</v>
      </c>
      <c r="H79" s="1">
        <f>F78*[利率]/12</f>
        <v>1890.0412983824347</v>
      </c>
      <c r="I79" s="1">
        <f>IF([期數]&lt;=第一段期數,第一段本息繳款,第二段本息繳款)</f>
        <v>5554.3998010123105</v>
      </c>
    </row>
    <row r="80" spans="4:9">
      <c r="D80" s="3">
        <v>77</v>
      </c>
      <c r="E80" s="16">
        <f>IF([期數]&lt;=第一段期數,第一段利率,第二段利率)</f>
        <v>3.0288129331387029E-2</v>
      </c>
      <c r="F80" s="1">
        <f>F79-[本金]</f>
        <v>741486.60932794516</v>
      </c>
      <c r="G80" s="1">
        <f>[本息繳款]-[利息]</f>
        <v>3673.6073829835605</v>
      </c>
      <c r="H80" s="1">
        <f>F79*[利率]/12</f>
        <v>1880.7924180287498</v>
      </c>
      <c r="I80" s="1">
        <f>IF([期數]&lt;=第一段期數,第一段本息繳款,第二段本息繳款)</f>
        <v>5554.3998010123105</v>
      </c>
    </row>
    <row r="81" spans="4:9">
      <c r="D81" s="3">
        <v>78</v>
      </c>
      <c r="E81" s="16">
        <f>IF([期數]&lt;=第一段期數,第一段利率,第二段利率)</f>
        <v>3.0288129331387029E-2</v>
      </c>
      <c r="F81" s="1">
        <f>F80-[本金]</f>
        <v>737803.72972033417</v>
      </c>
      <c r="G81" s="1">
        <f>[本息繳款]-[利息]</f>
        <v>3682.8796076109393</v>
      </c>
      <c r="H81" s="1">
        <f>F80*[利率]/12</f>
        <v>1871.520193401371</v>
      </c>
      <c r="I81" s="1">
        <f>IF([期數]&lt;=第一段期數,第一段本息繳款,第二段本息繳款)</f>
        <v>5554.3998010123105</v>
      </c>
    </row>
    <row r="82" spans="4:9">
      <c r="D82" s="3">
        <v>79</v>
      </c>
      <c r="E82" s="16">
        <f>IF([期數]&lt;=第一段期數,第一段利率,第二段利率)</f>
        <v>3.0288129331387029E-2</v>
      </c>
      <c r="F82" s="1">
        <f>F81-[本金]</f>
        <v>734111.55448490102</v>
      </c>
      <c r="G82" s="1">
        <f>[本息繳款]-[利息]</f>
        <v>3692.1752354332102</v>
      </c>
      <c r="H82" s="1">
        <f>F81*[利率]/12</f>
        <v>1862.2245655791003</v>
      </c>
      <c r="I82" s="1">
        <f>IF([期數]&lt;=第一段期數,第一段本息繳款,第二段本息繳款)</f>
        <v>5554.3998010123105</v>
      </c>
    </row>
    <row r="83" spans="4:9">
      <c r="D83" s="3">
        <v>80</v>
      </c>
      <c r="E83" s="16">
        <f>IF([期數]&lt;=第一段期數,第一段利率,第二段利率)</f>
        <v>3.0288129331387029E-2</v>
      </c>
      <c r="F83" s="1">
        <f>F82-[本金]</f>
        <v>730410.06015938078</v>
      </c>
      <c r="G83" s="1">
        <f>[本息繳款]-[利息]</f>
        <v>3701.4943255202888</v>
      </c>
      <c r="H83" s="1">
        <f>F82*[利率]/12</f>
        <v>1852.9054754920214</v>
      </c>
      <c r="I83" s="1">
        <f>IF([期數]&lt;=第一段期數,第一段本息繳款,第二段本息繳款)</f>
        <v>5554.3998010123105</v>
      </c>
    </row>
    <row r="84" spans="4:9">
      <c r="D84" s="3">
        <v>81</v>
      </c>
      <c r="E84" s="16">
        <f>IF([期數]&lt;=第一段期數,第一段利率,第二段利率)</f>
        <v>3.0288129331387029E-2</v>
      </c>
      <c r="F84" s="1">
        <f>F83-[本金]</f>
        <v>726699.22322228958</v>
      </c>
      <c r="G84" s="1">
        <f>[本息繳款]-[利息]</f>
        <v>3710.8369370911851</v>
      </c>
      <c r="H84" s="1">
        <f>F83*[利率]/12</f>
        <v>1843.5628639211254</v>
      </c>
      <c r="I84" s="1">
        <f>IF([期數]&lt;=第一段期數,第一段本息繳款,第二段本息繳款)</f>
        <v>5554.3998010123105</v>
      </c>
    </row>
    <row r="85" spans="4:9">
      <c r="D85" s="3">
        <v>82</v>
      </c>
      <c r="E85" s="16">
        <f>IF([期數]&lt;=第一段期數,第一段利率,第二段利率)</f>
        <v>3.0288129331387029E-2</v>
      </c>
      <c r="F85" s="1">
        <f>F84-[本金]</f>
        <v>722979.02009277523</v>
      </c>
      <c r="G85" s="1">
        <f>[本息繳款]-[利息]</f>
        <v>3720.203129514377</v>
      </c>
      <c r="H85" s="1">
        <f>F84*[利率]/12</f>
        <v>1834.1966714979333</v>
      </c>
      <c r="I85" s="1">
        <f>IF([期數]&lt;=第一段期數,第一段本息繳款,第二段本息繳款)</f>
        <v>5554.3998010123105</v>
      </c>
    </row>
    <row r="86" spans="4:9">
      <c r="D86" s="3">
        <v>83</v>
      </c>
      <c r="E86" s="16">
        <f>IF([期數]&lt;=第一段期數,第一段利率,第二段利率)</f>
        <v>3.0288129331387029E-2</v>
      </c>
      <c r="F86" s="1">
        <f>F85-[本金]</f>
        <v>719249.42713046703</v>
      </c>
      <c r="G86" s="1">
        <f>[本息繳款]-[利息]</f>
        <v>3729.5929623081911</v>
      </c>
      <c r="H86" s="1">
        <f>F85*[利率]/12</f>
        <v>1824.8068387041196</v>
      </c>
      <c r="I86" s="1">
        <f>IF([期數]&lt;=第一段期數,第一段本息繳款,第二段本息繳款)</f>
        <v>5554.3998010123105</v>
      </c>
    </row>
    <row r="87" spans="4:9">
      <c r="D87" s="3">
        <v>84</v>
      </c>
      <c r="E87" s="16">
        <f>IF([期數]&lt;=第一段期數,第一段利率,第二段利率)</f>
        <v>3.0288129331387029E-2</v>
      </c>
      <c r="F87" s="1">
        <f>F86-[本金]</f>
        <v>715510.42063532583</v>
      </c>
      <c r="G87" s="1">
        <f>[本息繳款]-[利息]</f>
        <v>3739.0064951411759</v>
      </c>
      <c r="H87" s="1">
        <f>F86*[利率]/12</f>
        <v>1815.3933058711345</v>
      </c>
      <c r="I87" s="1">
        <f>IF([期數]&lt;=第一段期數,第一段本息繳款,第二段本息繳款)</f>
        <v>5554.3998010123105</v>
      </c>
    </row>
    <row r="88" spans="4:9">
      <c r="D88" s="3">
        <v>85</v>
      </c>
      <c r="E88" s="16">
        <f>IF([期數]&lt;=第一段期數,第一段利率,第二段利率)</f>
        <v>3.0288129331387029E-2</v>
      </c>
      <c r="F88" s="1">
        <f>F87-[本金]</f>
        <v>711761.97684749332</v>
      </c>
      <c r="G88" s="1">
        <f>[本息繳款]-[利息]</f>
        <v>3748.443787832487</v>
      </c>
      <c r="H88" s="1">
        <f>F87*[利率]/12</f>
        <v>1805.9560131798237</v>
      </c>
      <c r="I88" s="1">
        <f>IF([期數]&lt;=第一段期數,第一段本息繳款,第二段本息繳款)</f>
        <v>5554.3998010123105</v>
      </c>
    </row>
    <row r="89" spans="4:9">
      <c r="D89" s="3">
        <v>86</v>
      </c>
      <c r="E89" s="16">
        <f>IF([期數]&lt;=第一段期數,第一段利率,第二段利率)</f>
        <v>3.0288129331387029E-2</v>
      </c>
      <c r="F89" s="1">
        <f>F88-[本金]</f>
        <v>708004.07194714108</v>
      </c>
      <c r="G89" s="1">
        <f>[本息繳款]-[利息]</f>
        <v>3757.9049003522623</v>
      </c>
      <c r="H89" s="1">
        <f>F88*[利率]/12</f>
        <v>1796.4949006600482</v>
      </c>
      <c r="I89" s="1">
        <f>IF([期數]&lt;=第一段期數,第一段本息繳款,第二段本息繳款)</f>
        <v>5554.3998010123105</v>
      </c>
    </row>
    <row r="90" spans="4:9">
      <c r="D90" s="3">
        <v>87</v>
      </c>
      <c r="E90" s="16">
        <f>IF([期數]&lt;=第一段期數,第一段利率,第二段利率)</f>
        <v>3.0288129331387029E-2</v>
      </c>
      <c r="F90" s="1">
        <f>F89-[本金]</f>
        <v>704236.68205431907</v>
      </c>
      <c r="G90" s="1">
        <f>[本息繳款]-[利息]</f>
        <v>3767.389892822006</v>
      </c>
      <c r="H90" s="1">
        <f>F89*[利率]/12</f>
        <v>1787.0099081903047</v>
      </c>
      <c r="I90" s="1">
        <f>IF([期數]&lt;=第一段期數,第一段本息繳款,第二段本息繳款)</f>
        <v>5554.3998010123105</v>
      </c>
    </row>
    <row r="91" spans="4:9">
      <c r="D91" s="3">
        <v>88</v>
      </c>
      <c r="E91" s="16">
        <f>IF([期數]&lt;=第一段期數,第一段利率,第二段利率)</f>
        <v>3.0288129331387029E-2</v>
      </c>
      <c r="F91" s="1">
        <f>F90-[本金]</f>
        <v>700459.78322880412</v>
      </c>
      <c r="G91" s="1">
        <f>[本息繳款]-[利息]</f>
        <v>3776.8988255149688</v>
      </c>
      <c r="H91" s="1">
        <f>F90*[利率]/12</f>
        <v>1777.5009754973419</v>
      </c>
      <c r="I91" s="1">
        <f>IF([期數]&lt;=第一段期數,第一段本息繳款,第二段本息繳款)</f>
        <v>5554.3998010123105</v>
      </c>
    </row>
    <row r="92" spans="4:9">
      <c r="D92" s="3">
        <v>89</v>
      </c>
      <c r="E92" s="16">
        <f>IF([期數]&lt;=第一段期數,第一段利率,第二段利率)</f>
        <v>3.0288129331387029E-2</v>
      </c>
      <c r="F92" s="1">
        <f>F91-[本金]</f>
        <v>696673.35146994761</v>
      </c>
      <c r="G92" s="1">
        <f>[本息繳款]-[利息]</f>
        <v>3786.4317588565318</v>
      </c>
      <c r="H92" s="1">
        <f>F91*[利率]/12</f>
        <v>1767.9680421557787</v>
      </c>
      <c r="I92" s="1">
        <f>IF([期數]&lt;=第一段期數,第一段本息繳款,第二段本息繳款)</f>
        <v>5554.3998010123105</v>
      </c>
    </row>
    <row r="93" spans="4:9">
      <c r="D93" s="3">
        <v>90</v>
      </c>
      <c r="E93" s="16">
        <f>IF([期數]&lt;=第一段期數,第一段利率,第二段利率)</f>
        <v>3.0288129331387029E-2</v>
      </c>
      <c r="F93" s="1">
        <f>F92-[本金]</f>
        <v>692877.362716523</v>
      </c>
      <c r="G93" s="1">
        <f>[本息繳款]-[利息]</f>
        <v>3795.9887534245918</v>
      </c>
      <c r="H93" s="1">
        <f>F92*[利率]/12</f>
        <v>1758.4110475877187</v>
      </c>
      <c r="I93" s="1">
        <f>IF([期數]&lt;=第一段期數,第一段本息繳款,第二段本息繳款)</f>
        <v>5554.3998010123105</v>
      </c>
    </row>
    <row r="94" spans="4:9">
      <c r="D94" s="3">
        <v>91</v>
      </c>
      <c r="E94" s="16">
        <f>IF([期數]&lt;=第一段期數,第一段利率,第二段利率)</f>
        <v>3.0288129331387029E-2</v>
      </c>
      <c r="F94" s="1">
        <f>F93-[本金]</f>
        <v>689071.79284657305</v>
      </c>
      <c r="G94" s="1">
        <f>[本息繳款]-[利息]</f>
        <v>3805.5698699499426</v>
      </c>
      <c r="H94" s="1">
        <f>F93*[利率]/12</f>
        <v>1748.8299310623677</v>
      </c>
      <c r="I94" s="1">
        <f>IF([期數]&lt;=第一段期數,第一段本息繳款,第二段本息繳款)</f>
        <v>5554.3998010123105</v>
      </c>
    </row>
    <row r="95" spans="4:9">
      <c r="D95" s="3">
        <v>92</v>
      </c>
      <c r="E95" s="16">
        <f>IF([期數]&lt;=第一段期數,第一段利率,第二段利率)</f>
        <v>3.0288129331387029E-2</v>
      </c>
      <c r="F95" s="1">
        <f>F94-[本金]</f>
        <v>685256.61767725635</v>
      </c>
      <c r="G95" s="1">
        <f>[本息繳款]-[利息]</f>
        <v>3815.1751693166661</v>
      </c>
      <c r="H95" s="1">
        <f>F94*[利率]/12</f>
        <v>1739.2246316956446</v>
      </c>
      <c r="I95" s="1">
        <f>IF([期數]&lt;=第一段期數,第一段本息繳款,第二段本息繳款)</f>
        <v>5554.3998010123105</v>
      </c>
    </row>
    <row r="96" spans="4:9">
      <c r="D96" s="3">
        <v>93</v>
      </c>
      <c r="E96" s="16">
        <f>IF([期數]&lt;=第一段期數,第一段利率,第二段利率)</f>
        <v>3.0288129331387029E-2</v>
      </c>
      <c r="F96" s="1">
        <f>F95-[本金]</f>
        <v>681431.81296469388</v>
      </c>
      <c r="G96" s="1">
        <f>[本息繳款]-[利息]</f>
        <v>3824.8047125625126</v>
      </c>
      <c r="H96" s="1">
        <f>F95*[利率]/12</f>
        <v>1729.5950884497979</v>
      </c>
      <c r="I96" s="1">
        <f>IF([期數]&lt;=第一段期數,第一段本息繳款,第二段本息繳款)</f>
        <v>5554.3998010123105</v>
      </c>
    </row>
    <row r="97" spans="4:9">
      <c r="D97" s="3">
        <v>94</v>
      </c>
      <c r="E97" s="16">
        <f>IF([期數]&lt;=第一段期數,第一段利率,第二段利率)</f>
        <v>3.0288129331387029E-2</v>
      </c>
      <c r="F97" s="1">
        <f>F96-[本金]</f>
        <v>677597.35440381453</v>
      </c>
      <c r="G97" s="1">
        <f>[本息繳款]-[利息]</f>
        <v>3834.458560879295</v>
      </c>
      <c r="H97" s="1">
        <f>F96*[利率]/12</f>
        <v>1719.9412401330155</v>
      </c>
      <c r="I97" s="1">
        <f>IF([期數]&lt;=第一段期數,第一段本息繳款,第二段本息繳款)</f>
        <v>5554.3998010123105</v>
      </c>
    </row>
    <row r="98" spans="4:9">
      <c r="D98" s="3">
        <v>95</v>
      </c>
      <c r="E98" s="16">
        <f>IF([期數]&lt;=第一段期數,第一段利率,第二段利率)</f>
        <v>3.0288129331387029E-2</v>
      </c>
      <c r="F98" s="1">
        <f>F97-[本金]</f>
        <v>673753.21762820124</v>
      </c>
      <c r="G98" s="1">
        <f>[本息繳款]-[利息]</f>
        <v>3844.1367756132749</v>
      </c>
      <c r="H98" s="1">
        <f>F97*[利率]/12</f>
        <v>1710.2630253990355</v>
      </c>
      <c r="I98" s="1">
        <f>IF([期數]&lt;=第一段期數,第一段本息繳款,第二段本息繳款)</f>
        <v>5554.3998010123105</v>
      </c>
    </row>
    <row r="99" spans="4:9">
      <c r="D99" s="3">
        <v>96</v>
      </c>
      <c r="E99" s="16">
        <f>IF([期數]&lt;=第一段期數,第一段利率,第二段利率)</f>
        <v>3.0288129331387029E-2</v>
      </c>
      <c r="F99" s="1">
        <f>F98-[本金]</f>
        <v>669899.37820993573</v>
      </c>
      <c r="G99" s="1">
        <f>[本息繳款]-[利息]</f>
        <v>3853.8394182655511</v>
      </c>
      <c r="H99" s="1">
        <f>F98*[利率]/12</f>
        <v>1700.5603827467592</v>
      </c>
      <c r="I99" s="1">
        <f>IF([期數]&lt;=第一段期數,第一段本息繳款,第二段本息繳款)</f>
        <v>5554.3998010123105</v>
      </c>
    </row>
    <row r="100" spans="4:9">
      <c r="D100" s="3">
        <v>97</v>
      </c>
      <c r="E100" s="16">
        <f>IF([期數]&lt;=第一段期數,第一段利率,第二段利率)</f>
        <v>3.0288129331387029E-2</v>
      </c>
      <c r="F100" s="1">
        <f>F99-[本金]</f>
        <v>666035.81165944331</v>
      </c>
      <c r="G100" s="1">
        <f>[本息繳款]-[利息]</f>
        <v>3863.5665504924536</v>
      </c>
      <c r="H100" s="1">
        <f>F99*[利率]/12</f>
        <v>1690.8332505198571</v>
      </c>
      <c r="I100" s="1">
        <f>IF([期數]&lt;=第一段期數,第一段本息繳款,第二段本息繳款)</f>
        <v>5554.3998010123105</v>
      </c>
    </row>
    <row r="101" spans="4:9">
      <c r="D101" s="3">
        <v>98</v>
      </c>
      <c r="E101" s="16">
        <f>IF([期數]&lt;=第一段期數,第一段利率,第二段利率)</f>
        <v>3.0288129331387029E-2</v>
      </c>
      <c r="F101" s="1">
        <f>F100-[本金]</f>
        <v>662162.49342533736</v>
      </c>
      <c r="G101" s="1">
        <f>[本息繳款]-[利息]</f>
        <v>3873.318234105931</v>
      </c>
      <c r="H101" s="1">
        <f>F100*[利率]/12</f>
        <v>1681.0815669063793</v>
      </c>
      <c r="I101" s="1">
        <f>IF([期數]&lt;=第一段期數,第一段本息繳款,第二段本息繳款)</f>
        <v>5554.3998010123105</v>
      </c>
    </row>
    <row r="102" spans="4:9">
      <c r="D102" s="3">
        <v>99</v>
      </c>
      <c r="E102" s="16">
        <f>IF([期數]&lt;=第一段期數,第一段利率,第二段利率)</f>
        <v>3.0288129331387029E-2</v>
      </c>
      <c r="F102" s="1">
        <f>F101-[本金]</f>
        <v>658279.39889426343</v>
      </c>
      <c r="G102" s="1">
        <f>[本息繳款]-[利息]</f>
        <v>3883.0945310739498</v>
      </c>
      <c r="H102" s="1">
        <f>F101*[利率]/12</f>
        <v>1671.3052699383609</v>
      </c>
      <c r="I102" s="1">
        <f>IF([期數]&lt;=第一段期數,第一段本息繳款,第二段本息繳款)</f>
        <v>5554.3998010123105</v>
      </c>
    </row>
    <row r="103" spans="4:9">
      <c r="D103" s="3">
        <v>100</v>
      </c>
      <c r="E103" s="16">
        <f>IF([期數]&lt;=第一段期數,第一段利率,第二段利率)</f>
        <v>3.0288129331387029E-2</v>
      </c>
      <c r="F103" s="1">
        <f>F102-[本金]</f>
        <v>654386.50339074258</v>
      </c>
      <c r="G103" s="1">
        <f>[本息繳款]-[利息]</f>
        <v>3892.8955035208801</v>
      </c>
      <c r="H103" s="1">
        <f>F102*[利率]/12</f>
        <v>1661.5042974914302</v>
      </c>
      <c r="I103" s="1">
        <f>IF([期數]&lt;=第一段期數,第一段本息繳款,第二段本息繳款)</f>
        <v>5554.3998010123105</v>
      </c>
    </row>
    <row r="104" spans="4:9">
      <c r="D104" s="3">
        <v>101</v>
      </c>
      <c r="E104" s="16">
        <f>IF([期數]&lt;=第一段期數,第一段利率,第二段利率)</f>
        <v>3.0288129331387029E-2</v>
      </c>
      <c r="F104" s="1">
        <f>F103-[本金]</f>
        <v>650483.78217701474</v>
      </c>
      <c r="G104" s="1">
        <f>[本息繳款]-[利息]</f>
        <v>3902.7212137278984</v>
      </c>
      <c r="H104" s="1">
        <f>F103*[利率]/12</f>
        <v>1651.6785872844123</v>
      </c>
      <c r="I104" s="1">
        <f>IF([期數]&lt;=第一段期數,第一段本息繳款,第二段本息繳款)</f>
        <v>5554.3998010123105</v>
      </c>
    </row>
    <row r="105" spans="4:9">
      <c r="D105" s="3">
        <v>102</v>
      </c>
      <c r="E105" s="16">
        <f>IF([期數]&lt;=第一段期數,第一段利率,第二段利率)</f>
        <v>3.0288129331387029E-2</v>
      </c>
      <c r="F105" s="1">
        <f>F104-[本金]</f>
        <v>646571.21045288141</v>
      </c>
      <c r="G105" s="1">
        <f>[本息繳款]-[利息]</f>
        <v>3912.5717241333759</v>
      </c>
      <c r="H105" s="1">
        <f>F104*[利率]/12</f>
        <v>1641.8280768789343</v>
      </c>
      <c r="I105" s="1">
        <f>IF([期數]&lt;=第一段期數,第一段本息繳款,第二段本息繳款)</f>
        <v>5554.3998010123105</v>
      </c>
    </row>
    <row r="106" spans="4:9">
      <c r="D106" s="3">
        <v>103</v>
      </c>
      <c r="E106" s="16">
        <f>IF([期數]&lt;=第一段期數,第一段利率,第二段利率)</f>
        <v>3.0288129331387029E-2</v>
      </c>
      <c r="F106" s="1">
        <f>F105-[本金]</f>
        <v>642648.76335554814</v>
      </c>
      <c r="G106" s="1">
        <f>[本息繳款]-[利息]</f>
        <v>3922.4470973332827</v>
      </c>
      <c r="H106" s="1">
        <f>F105*[利率]/12</f>
        <v>1631.9527036790278</v>
      </c>
      <c r="I106" s="1">
        <f>IF([期數]&lt;=第一段期數,第一段本息繳款,第二段本息繳款)</f>
        <v>5554.3998010123105</v>
      </c>
    </row>
    <row r="107" spans="4:9">
      <c r="D107" s="3">
        <v>104</v>
      </c>
      <c r="E107" s="16">
        <f>IF([期數]&lt;=第一段期數,第一段利率,第二段利率)</f>
        <v>3.0288129331387029E-2</v>
      </c>
      <c r="F107" s="1">
        <f>F106-[本金]</f>
        <v>638716.4159594666</v>
      </c>
      <c r="G107" s="1">
        <f>[本息繳款]-[利息]</f>
        <v>3932.3473960815791</v>
      </c>
      <c r="H107" s="1">
        <f>F106*[利率]/12</f>
        <v>1622.0524049307317</v>
      </c>
      <c r="I107" s="1">
        <f>IF([期數]&lt;=第一段期數,第一段本息繳款,第二段本息繳款)</f>
        <v>5554.3998010123105</v>
      </c>
    </row>
    <row r="108" spans="4:9">
      <c r="D108" s="3">
        <v>105</v>
      </c>
      <c r="E108" s="16">
        <f>IF([期數]&lt;=第一段期數,第一段利率,第二段利率)</f>
        <v>3.0288129331387029E-2</v>
      </c>
      <c r="F108" s="1">
        <f>F107-[本金]</f>
        <v>634774.14327617595</v>
      </c>
      <c r="G108" s="1">
        <f>[本息繳款]-[利息]</f>
        <v>3942.2726832906174</v>
      </c>
      <c r="H108" s="1">
        <f>F107*[利率]/12</f>
        <v>1612.1271177216931</v>
      </c>
      <c r="I108" s="1">
        <f>IF([期數]&lt;=第一段期數,第一段本息繳款,第二段本息繳款)</f>
        <v>5554.3998010123105</v>
      </c>
    </row>
    <row r="109" spans="4:9">
      <c r="D109" s="3">
        <v>106</v>
      </c>
      <c r="E109" s="16">
        <f>IF([期數]&lt;=第一段期數,第一段利率,第二段利率)</f>
        <v>3.0288129331387029E-2</v>
      </c>
      <c r="F109" s="1">
        <f>F108-[本金]</f>
        <v>630821.92025414435</v>
      </c>
      <c r="G109" s="1">
        <f>[本息繳款]-[利息]</f>
        <v>3952.2230220315423</v>
      </c>
      <c r="H109" s="1">
        <f>F108*[利率]/12</f>
        <v>1602.1767789807682</v>
      </c>
      <c r="I109" s="1">
        <f>IF([期數]&lt;=第一段期數,第一段本息繳款,第二段本息繳款)</f>
        <v>5554.3998010123105</v>
      </c>
    </row>
    <row r="110" spans="4:9">
      <c r="D110" s="3">
        <v>107</v>
      </c>
      <c r="E110" s="16">
        <f>IF([期數]&lt;=第一段期數,第一段利率,第二段利率)</f>
        <v>3.0288129331387029E-2</v>
      </c>
      <c r="F110" s="1">
        <f>F109-[本金]</f>
        <v>626859.72177860967</v>
      </c>
      <c r="G110" s="1">
        <f>[本息繳款]-[利息]</f>
        <v>3962.1984755346903</v>
      </c>
      <c r="H110" s="1">
        <f>F109*[利率]/12</f>
        <v>1592.20132547762</v>
      </c>
      <c r="I110" s="1">
        <f>IF([期數]&lt;=第一段期數,第一段本息繳款,第二段本息繳款)</f>
        <v>5554.3998010123105</v>
      </c>
    </row>
    <row r="111" spans="4:9">
      <c r="D111" s="3">
        <v>108</v>
      </c>
      <c r="E111" s="16">
        <f>IF([期數]&lt;=第一段期數,第一段利率,第二段利率)</f>
        <v>3.0288129331387029E-2</v>
      </c>
      <c r="F111" s="1">
        <f>F110-[本金]</f>
        <v>622887.52267141966</v>
      </c>
      <c r="G111" s="1">
        <f>[本息繳款]-[利息]</f>
        <v>3972.199107189992</v>
      </c>
      <c r="H111" s="1">
        <f>F110*[利率]/12</f>
        <v>1582.2006938223185</v>
      </c>
      <c r="I111" s="1">
        <f>IF([期數]&lt;=第一段期數,第一段本息繳款,第二段本息繳款)</f>
        <v>5554.3998010123105</v>
      </c>
    </row>
    <row r="112" spans="4:9">
      <c r="D112" s="3">
        <v>109</v>
      </c>
      <c r="E112" s="16">
        <f>IF([期數]&lt;=第一段期數,第一段利率,第二段利率)</f>
        <v>3.0288129331387029E-2</v>
      </c>
      <c r="F112" s="1">
        <f>F111-[本金]</f>
        <v>618905.29769087234</v>
      </c>
      <c r="G112" s="1">
        <f>[本息繳款]-[利息]</f>
        <v>3982.2249805473748</v>
      </c>
      <c r="H112" s="1">
        <f>F111*[利率]/12</f>
        <v>1572.1748204649357</v>
      </c>
      <c r="I112" s="1">
        <f>IF([期數]&lt;=第一段期數,第一段本息繳款,第二段本息繳款)</f>
        <v>5554.3998010123105</v>
      </c>
    </row>
    <row r="113" spans="4:9">
      <c r="D113" s="3">
        <v>110</v>
      </c>
      <c r="E113" s="16">
        <f>IF([期數]&lt;=第一段期數,第一段利率,第二段利率)</f>
        <v>3.0288129331387029E-2</v>
      </c>
      <c r="F113" s="1">
        <f>F112-[本金]</f>
        <v>614913.02153155522</v>
      </c>
      <c r="G113" s="1">
        <f>[本息繳款]-[利息]</f>
        <v>3992.2761593171663</v>
      </c>
      <c r="H113" s="1">
        <f>F112*[利率]/12</f>
        <v>1562.1236416951442</v>
      </c>
      <c r="I113" s="1">
        <f>IF([期數]&lt;=第一段期數,第一段本息繳款,第二段本息繳款)</f>
        <v>5554.3998010123105</v>
      </c>
    </row>
    <row r="114" spans="4:9">
      <c r="D114" s="3">
        <v>111</v>
      </c>
      <c r="E114" s="16">
        <f>IF([期數]&lt;=第一段期數,第一段利率,第二段利率)</f>
        <v>3.0288129331387029E-2</v>
      </c>
      <c r="F114" s="1">
        <f>F113-[本金]</f>
        <v>610910.66882418469</v>
      </c>
      <c r="G114" s="1">
        <f>[本息繳款]-[利息]</f>
        <v>4002.3527073705</v>
      </c>
      <c r="H114" s="1">
        <f>F113*[利率]/12</f>
        <v>1552.0470936418103</v>
      </c>
      <c r="I114" s="1">
        <f>IF([期數]&lt;=第一段期數,第一段本息繳款,第二段本息繳款)</f>
        <v>5554.3998010123105</v>
      </c>
    </row>
    <row r="115" spans="4:9">
      <c r="D115" s="3">
        <v>112</v>
      </c>
      <c r="E115" s="16">
        <f>IF([期數]&lt;=第一段期數,第一段利率,第二段利率)</f>
        <v>3.0288129331387029E-2</v>
      </c>
      <c r="F115" s="1">
        <f>F114-[本金]</f>
        <v>606898.21413544496</v>
      </c>
      <c r="G115" s="1">
        <f>[本息繳款]-[利息]</f>
        <v>4012.4546887397228</v>
      </c>
      <c r="H115" s="1">
        <f>F114*[利率]/12</f>
        <v>1541.9451122725879</v>
      </c>
      <c r="I115" s="1">
        <f>IF([期數]&lt;=第一段期數,第一段本息繳款,第二段本息繳款)</f>
        <v>5554.3998010123105</v>
      </c>
    </row>
    <row r="116" spans="4:9">
      <c r="D116" s="3">
        <v>113</v>
      </c>
      <c r="E116" s="16">
        <f>IF([期數]&lt;=第一段期數,第一段利率,第二段利率)</f>
        <v>3.0288129331387029E-2</v>
      </c>
      <c r="F116" s="1">
        <f>F115-[本金]</f>
        <v>602875.63196782616</v>
      </c>
      <c r="G116" s="1">
        <f>[本息繳款]-[利息]</f>
        <v>4022.5821676187961</v>
      </c>
      <c r="H116" s="1">
        <f>F115*[利率]/12</f>
        <v>1531.8176333935146</v>
      </c>
      <c r="I116" s="1">
        <f>IF([期數]&lt;=第一段期數,第一段本息繳款,第二段本息繳款)</f>
        <v>5554.3998010123105</v>
      </c>
    </row>
    <row r="117" spans="4:9">
      <c r="D117" s="3">
        <v>114</v>
      </c>
      <c r="E117" s="16">
        <f>IF([期數]&lt;=第一段期數,第一段利率,第二段利率)</f>
        <v>3.0288129331387029E-2</v>
      </c>
      <c r="F117" s="1">
        <f>F116-[本金]</f>
        <v>598842.89675946243</v>
      </c>
      <c r="G117" s="1">
        <f>[本息繳款]-[利息]</f>
        <v>4032.7352083637097</v>
      </c>
      <c r="H117" s="1">
        <f>F116*[利率]/12</f>
        <v>1521.6645926486008</v>
      </c>
      <c r="I117" s="1">
        <f>IF([期數]&lt;=第一段期數,第一段本息繳款,第二段本息繳款)</f>
        <v>5554.3998010123105</v>
      </c>
    </row>
    <row r="118" spans="4:9">
      <c r="D118" s="3">
        <v>115</v>
      </c>
      <c r="E118" s="16">
        <f>IF([期數]&lt;=第一段期數,第一段利率,第二段利率)</f>
        <v>3.0288129331387029E-2</v>
      </c>
      <c r="F118" s="1">
        <f>F117-[本金]</f>
        <v>594799.98288396955</v>
      </c>
      <c r="G118" s="1">
        <f>[本息繳款]-[利息]</f>
        <v>4042.9138754928899</v>
      </c>
      <c r="H118" s="1">
        <f>F117*[利率]/12</f>
        <v>1511.4859255194206</v>
      </c>
      <c r="I118" s="1">
        <f>IF([期數]&lt;=第一段期數,第一段本息繳款,第二段本息繳款)</f>
        <v>5554.3998010123105</v>
      </c>
    </row>
    <row r="119" spans="4:9">
      <c r="D119" s="3">
        <v>116</v>
      </c>
      <c r="E119" s="16">
        <f>IF([期數]&lt;=第一段期數,第一段利率,第二段利率)</f>
        <v>3.0288129331387029E-2</v>
      </c>
      <c r="F119" s="1">
        <f>F118-[本金]</f>
        <v>590746.86465028196</v>
      </c>
      <c r="G119" s="1">
        <f>[本息繳款]-[利息]</f>
        <v>4053.1182336876054</v>
      </c>
      <c r="H119" s="1">
        <f>F118*[利率]/12</f>
        <v>1501.2815673247051</v>
      </c>
      <c r="I119" s="1">
        <f>IF([期數]&lt;=第一段期數,第一段本息繳款,第二段本息繳款)</f>
        <v>5554.3998010123105</v>
      </c>
    </row>
    <row r="120" spans="4:9">
      <c r="D120" s="3">
        <v>117</v>
      </c>
      <c r="E120" s="16">
        <f>IF([期數]&lt;=第一段期數,第一段利率,第二段利率)</f>
        <v>3.0288129331387029E-2</v>
      </c>
      <c r="F120" s="1">
        <f>F119-[本金]</f>
        <v>586683.51630248956</v>
      </c>
      <c r="G120" s="1">
        <f>[本息繳款]-[利息]</f>
        <v>4063.3483477923828</v>
      </c>
      <c r="H120" s="1">
        <f>F119*[利率]/12</f>
        <v>1491.0514532199275</v>
      </c>
      <c r="I120" s="1">
        <f>IF([期數]&lt;=第一段期數,第一段本息繳款,第二段本息繳款)</f>
        <v>5554.3998010123105</v>
      </c>
    </row>
    <row r="121" spans="4:9">
      <c r="D121" s="3">
        <v>118</v>
      </c>
      <c r="E121" s="16">
        <f>IF([期數]&lt;=第一段期數,第一段利率,第二段利率)</f>
        <v>3.0288129331387029E-2</v>
      </c>
      <c r="F121" s="1">
        <f>F120-[本金]</f>
        <v>582609.91201967408</v>
      </c>
      <c r="G121" s="1">
        <f>[本息繳款]-[利息]</f>
        <v>4073.6042828154177</v>
      </c>
      <c r="H121" s="1">
        <f>F120*[利率]/12</f>
        <v>1480.7955181968928</v>
      </c>
      <c r="I121" s="1">
        <f>IF([期數]&lt;=第一段期數,第一段本息繳款,第二段本息繳款)</f>
        <v>5554.3998010123105</v>
      </c>
    </row>
    <row r="122" spans="4:9">
      <c r="D122" s="3">
        <v>119</v>
      </c>
      <c r="E122" s="16">
        <f>IF([期數]&lt;=第一段期數,第一段利率,第二段利率)</f>
        <v>3.0288129331387029E-2</v>
      </c>
      <c r="F122" s="1">
        <f>F121-[本金]</f>
        <v>578526.02591574506</v>
      </c>
      <c r="G122" s="1">
        <f>[本息繳款]-[利息]</f>
        <v>4083.886103928985</v>
      </c>
      <c r="H122" s="1">
        <f>F121*[利率]/12</f>
        <v>1470.5136970833255</v>
      </c>
      <c r="I122" s="1">
        <f>IF([期數]&lt;=第一段期數,第一段本息繳款,第二段本息繳款)</f>
        <v>5554.3998010123105</v>
      </c>
    </row>
    <row r="123" spans="4:9">
      <c r="D123" s="3">
        <v>120</v>
      </c>
      <c r="E123" s="16">
        <f>IF([期數]&lt;=第一段期數,第一段利率,第二段利率)</f>
        <v>3.0288129331387029E-2</v>
      </c>
      <c r="F123" s="1">
        <f>F122-[本金]</f>
        <v>574431.83203927521</v>
      </c>
      <c r="G123" s="1">
        <f>[本息繳款]-[利息]</f>
        <v>4094.1938764698561</v>
      </c>
      <c r="H123" s="1">
        <f>F122*[利率]/12</f>
        <v>1460.2059245424543</v>
      </c>
      <c r="I123" s="1">
        <f>IF([期數]&lt;=第一段期數,第一段本息繳款,第二段本息繳款)</f>
        <v>5554.3998010123105</v>
      </c>
    </row>
    <row r="124" spans="4:9">
      <c r="D124" s="3">
        <v>121</v>
      </c>
      <c r="E124" s="16">
        <f>IF([期數]&lt;=第一段期數,第一段利率,第二段利率)</f>
        <v>3.0288129331387029E-2</v>
      </c>
      <c r="F124" s="1">
        <f>F123-[本金]</f>
        <v>570327.30437333544</v>
      </c>
      <c r="G124" s="1">
        <f>[本息繳款]-[利息]</f>
        <v>4104.5276659397141</v>
      </c>
      <c r="H124" s="1">
        <f>F123*[利率]/12</f>
        <v>1449.8721350725966</v>
      </c>
      <c r="I124" s="1">
        <f>IF([期數]&lt;=第一段期數,第一段本息繳款,第二段本息繳款)</f>
        <v>5554.3998010123105</v>
      </c>
    </row>
    <row r="125" spans="4:9">
      <c r="D125" s="3">
        <v>122</v>
      </c>
      <c r="E125" s="16">
        <f>IF([期數]&lt;=第一段期數,第一段利率,第二段利率)</f>
        <v>3.0288129331387029E-2</v>
      </c>
      <c r="F125" s="1">
        <f>F124-[本金]</f>
        <v>566212.41683532984</v>
      </c>
      <c r="G125" s="1">
        <f>[本息繳款]-[利息]</f>
        <v>4114.887538005567</v>
      </c>
      <c r="H125" s="1">
        <f>F124*[利率]/12</f>
        <v>1439.5122630067433</v>
      </c>
      <c r="I125" s="1">
        <f>IF([期數]&lt;=第一段期數,第一段本息繳款,第二段本息繳款)</f>
        <v>5554.3998010123105</v>
      </c>
    </row>
    <row r="126" spans="4:9">
      <c r="D126" s="3">
        <v>123</v>
      </c>
      <c r="E126" s="16">
        <f>IF([期數]&lt;=第一段期數,第一段利率,第二段利率)</f>
        <v>3.0288129331387029E-2</v>
      </c>
      <c r="F126" s="1">
        <f>F125-[本金]</f>
        <v>562087.14327682962</v>
      </c>
      <c r="G126" s="1">
        <f>[本息繳款]-[利息]</f>
        <v>4125.2735585001692</v>
      </c>
      <c r="H126" s="1">
        <f>F125*[利率]/12</f>
        <v>1429.1262425121411</v>
      </c>
      <c r="I126" s="1">
        <f>IF([期數]&lt;=第一段期數,第一段本息繳款,第二段本息繳款)</f>
        <v>5554.3998010123105</v>
      </c>
    </row>
    <row r="127" spans="4:9">
      <c r="D127" s="3">
        <v>124</v>
      </c>
      <c r="E127" s="16">
        <f>IF([期數]&lt;=第一段期數,第一段利率,第二段利率)</f>
        <v>3.0288129331387029E-2</v>
      </c>
      <c r="F127" s="1">
        <f>F126-[本金]</f>
        <v>557951.45748340723</v>
      </c>
      <c r="G127" s="1">
        <f>[本息繳款]-[利息]</f>
        <v>4135.6857934224363</v>
      </c>
      <c r="H127" s="1">
        <f>F126*[利率]/12</f>
        <v>1418.714007589874</v>
      </c>
      <c r="I127" s="1">
        <f>IF([期數]&lt;=第一段期數,第一段本息繳款,第二段本息繳款)</f>
        <v>5554.3998010123105</v>
      </c>
    </row>
    <row r="128" spans="4:9">
      <c r="D128" s="3">
        <v>125</v>
      </c>
      <c r="E128" s="16">
        <f>IF([期數]&lt;=第一段期數,第一段利率,第二段利率)</f>
        <v>3.0288129331387029E-2</v>
      </c>
      <c r="F128" s="1">
        <f>F127-[本金]</f>
        <v>553805.33317446942</v>
      </c>
      <c r="G128" s="1">
        <f>[本息繳款]-[利息]</f>
        <v>4146.1243089378668</v>
      </c>
      <c r="H128" s="1">
        <f>F127*[利率]/12</f>
        <v>1408.2754920744439</v>
      </c>
      <c r="I128" s="1">
        <f>IF([期數]&lt;=第一段期數,第一段本息繳款,第二段本息繳款)</f>
        <v>5554.3998010123105</v>
      </c>
    </row>
    <row r="129" spans="4:9">
      <c r="D129" s="3">
        <v>126</v>
      </c>
      <c r="E129" s="16">
        <f>IF([期數]&lt;=第一段期數,第一段利率,第二段利率)</f>
        <v>3.0288129331387029E-2</v>
      </c>
      <c r="F129" s="1">
        <f>F128-[本金]</f>
        <v>549648.74400309043</v>
      </c>
      <c r="G129" s="1">
        <f>[本息繳款]-[利息]</f>
        <v>4156.5891713789597</v>
      </c>
      <c r="H129" s="1">
        <f>F128*[利率]/12</f>
        <v>1397.810629633351</v>
      </c>
      <c r="I129" s="1">
        <f>IF([期數]&lt;=第一段期數,第一段本息繳款,第二段本息繳款)</f>
        <v>5554.3998010123105</v>
      </c>
    </row>
    <row r="130" spans="4:9">
      <c r="D130" s="3">
        <v>127</v>
      </c>
      <c r="E130" s="16">
        <f>IF([期數]&lt;=第一段期數,第一段利率,第二段利率)</f>
        <v>3.0288129331387029E-2</v>
      </c>
      <c r="F130" s="1">
        <f>F129-[本金]</f>
        <v>545481.6635558448</v>
      </c>
      <c r="G130" s="1">
        <f>[本息繳款]-[利息]</f>
        <v>4167.0804472456402</v>
      </c>
      <c r="H130" s="1">
        <f>F129*[利率]/12</f>
        <v>1387.3193537666702</v>
      </c>
      <c r="I130" s="1">
        <f>IF([期數]&lt;=第一段期數,第一段本息繳款,第二段本息繳款)</f>
        <v>5554.3998010123105</v>
      </c>
    </row>
    <row r="131" spans="4:9">
      <c r="D131" s="3">
        <v>128</v>
      </c>
      <c r="E131" s="16">
        <f>IF([期數]&lt;=第一段期數,第一段利率,第二段利率)</f>
        <v>3.0288129331387029E-2</v>
      </c>
      <c r="F131" s="1">
        <f>F130-[本金]</f>
        <v>541304.06535263907</v>
      </c>
      <c r="G131" s="1">
        <f>[本息繳款]-[利息]</f>
        <v>4177.5982032056791</v>
      </c>
      <c r="H131" s="1">
        <f>F130*[利率]/12</f>
        <v>1376.8015978066312</v>
      </c>
      <c r="I131" s="1">
        <f>IF([期數]&lt;=第一段期數,第一段本息繳款,第二段本息繳款)</f>
        <v>5554.3998010123105</v>
      </c>
    </row>
    <row r="132" spans="4:9">
      <c r="D132" s="3">
        <v>129</v>
      </c>
      <c r="E132" s="16">
        <f>IF([期數]&lt;=第一段期數,第一段利率,第二段利率)</f>
        <v>3.0288129331387029E-2</v>
      </c>
      <c r="F132" s="1">
        <f>F131-[本金]</f>
        <v>537115.92284654395</v>
      </c>
      <c r="G132" s="1">
        <f>[本息繳款]-[利息]</f>
        <v>4188.1425060951178</v>
      </c>
      <c r="H132" s="1">
        <f>F131*[利率]/12</f>
        <v>1366.2572949171924</v>
      </c>
      <c r="I132" s="1">
        <f>IF([期數]&lt;=第一段期數,第一段本息繳款,第二段本息繳款)</f>
        <v>5554.3998010123105</v>
      </c>
    </row>
    <row r="133" spans="4:9">
      <c r="D133" s="3">
        <v>130</v>
      </c>
      <c r="E133" s="16">
        <f>IF([期數]&lt;=第一段期數,第一段利率,第二段利率)</f>
        <v>3.0288129331387029E-2</v>
      </c>
      <c r="F133" s="1">
        <f>F132-[本金]</f>
        <v>532917.20942362526</v>
      </c>
      <c r="G133" s="1">
        <f>[本息繳款]-[利息]</f>
        <v>4198.7134229186922</v>
      </c>
      <c r="H133" s="1">
        <f>F132*[利率]/12</f>
        <v>1355.6863780936185</v>
      </c>
      <c r="I133" s="1">
        <f>IF([期數]&lt;=第一段期數,第一段本息繳款,第二段本息繳款)</f>
        <v>5554.3998010123105</v>
      </c>
    </row>
    <row r="134" spans="4:9">
      <c r="D134" s="3">
        <v>131</v>
      </c>
      <c r="E134" s="16">
        <f>IF([期數]&lt;=第一段期數,第一段利率,第二段利率)</f>
        <v>3.0288129331387029E-2</v>
      </c>
      <c r="F134" s="1">
        <f>F133-[本金]</f>
        <v>528707.89840277506</v>
      </c>
      <c r="G134" s="1">
        <f>[本息繳款]-[利息]</f>
        <v>4209.3110208502585</v>
      </c>
      <c r="H134" s="1">
        <f>F133*[利率]/12</f>
        <v>1345.0887801620524</v>
      </c>
      <c r="I134" s="1">
        <f>IF([期數]&lt;=第一段期數,第一段本息繳款,第二段本息繳款)</f>
        <v>5554.3998010123105</v>
      </c>
    </row>
    <row r="135" spans="4:9">
      <c r="D135" s="3">
        <v>132</v>
      </c>
      <c r="E135" s="16">
        <f>IF([期數]&lt;=第一段期數,第一段利率,第二段利率)</f>
        <v>3.0288129331387029E-2</v>
      </c>
      <c r="F135" s="1">
        <f>F134-[本金]</f>
        <v>524487.96303554182</v>
      </c>
      <c r="G135" s="1">
        <f>[本息繳款]-[利息]</f>
        <v>4219.9353672332199</v>
      </c>
      <c r="H135" s="1">
        <f>F134*[利率]/12</f>
        <v>1334.4644337790903</v>
      </c>
      <c r="I135" s="1">
        <f>IF([期數]&lt;=第一段期數,第一段本息繳款,第二段本息繳款)</f>
        <v>5554.3998010123105</v>
      </c>
    </row>
    <row r="136" spans="4:9">
      <c r="D136" s="3">
        <v>133</v>
      </c>
      <c r="E136" s="16">
        <f>IF([期數]&lt;=第一段期數,第一段利率,第二段利率)</f>
        <v>3.0288129331387029E-2</v>
      </c>
      <c r="F136" s="1">
        <f>F135-[本金]</f>
        <v>520257.37650596088</v>
      </c>
      <c r="G136" s="1">
        <f>[本息繳款]-[利息]</f>
        <v>4230.5865295809581</v>
      </c>
      <c r="H136" s="1">
        <f>F135*[利率]/12</f>
        <v>1323.8132714313526</v>
      </c>
      <c r="I136" s="1">
        <f>IF([期數]&lt;=第一段期數,第一段本息繳款,第二段本息繳款)</f>
        <v>5554.3998010123105</v>
      </c>
    </row>
    <row r="137" spans="4:9">
      <c r="D137" s="3">
        <v>134</v>
      </c>
      <c r="E137" s="16">
        <f>IF([期數]&lt;=第一段期數,第一段利率,第二段利率)</f>
        <v>3.0288129331387029E-2</v>
      </c>
      <c r="F137" s="1">
        <f>F136-[本金]</f>
        <v>516016.1119303836</v>
      </c>
      <c r="G137" s="1">
        <f>[本息繳款]-[利息]</f>
        <v>4241.2645755772555</v>
      </c>
      <c r="H137" s="1">
        <f>F136*[利率]/12</f>
        <v>1313.135225435055</v>
      </c>
      <c r="I137" s="1">
        <f>IF([期數]&lt;=第一段期數,第一段本息繳款,第二段本息繳款)</f>
        <v>5554.3998010123105</v>
      </c>
    </row>
    <row r="138" spans="4:9">
      <c r="D138" s="3">
        <v>135</v>
      </c>
      <c r="E138" s="16">
        <f>IF([期數]&lt;=第一段期數,第一段利率,第二段利率)</f>
        <v>3.0288129331387029E-2</v>
      </c>
      <c r="F138" s="1">
        <f>F137-[本金]</f>
        <v>511764.14235730685</v>
      </c>
      <c r="G138" s="1">
        <f>[本息繳款]-[利息]</f>
        <v>4251.9695730767316</v>
      </c>
      <c r="H138" s="1">
        <f>F137*[利率]/12</f>
        <v>1302.4302279355786</v>
      </c>
      <c r="I138" s="1">
        <f>IF([期數]&lt;=第一段期數,第一段本息繳款,第二段本息繳款)</f>
        <v>5554.3998010123105</v>
      </c>
    </row>
    <row r="139" spans="4:9">
      <c r="D139" s="3">
        <v>136</v>
      </c>
      <c r="E139" s="16">
        <f>IF([期數]&lt;=第一段期數,第一段利率,第二段利率)</f>
        <v>3.0288129331387029E-2</v>
      </c>
      <c r="F139" s="1">
        <f>F138-[本金]</f>
        <v>507501.4407672016</v>
      </c>
      <c r="G139" s="1">
        <f>[本息繳款]-[利息]</f>
        <v>4262.701590105271</v>
      </c>
      <c r="H139" s="1">
        <f>F138*[利率]/12</f>
        <v>1291.6982109070393</v>
      </c>
      <c r="I139" s="1">
        <f>IF([期數]&lt;=第一段期數,第一段本息繳款,第二段本息繳款)</f>
        <v>5554.3998010123105</v>
      </c>
    </row>
    <row r="140" spans="4:9">
      <c r="D140" s="3">
        <v>137</v>
      </c>
      <c r="E140" s="16">
        <f>IF([期數]&lt;=第一段期數,第一段利率,第二段利率)</f>
        <v>3.0288129331387029E-2</v>
      </c>
      <c r="F140" s="1">
        <f>F139-[本金]</f>
        <v>503227.98007234116</v>
      </c>
      <c r="G140" s="1">
        <f>[本息繳款]-[利息]</f>
        <v>4273.460694860456</v>
      </c>
      <c r="H140" s="1">
        <f>F139*[利率]/12</f>
        <v>1280.9391061518547</v>
      </c>
      <c r="I140" s="1">
        <f>IF([期數]&lt;=第一段期數,第一段本息繳款,第二段本息繳款)</f>
        <v>5554.3998010123105</v>
      </c>
    </row>
    <row r="141" spans="4:9">
      <c r="D141" s="3">
        <v>138</v>
      </c>
      <c r="E141" s="16">
        <f>IF([期數]&lt;=第一段期數,第一段利率,第二段利率)</f>
        <v>3.0288129331387029E-2</v>
      </c>
      <c r="F141" s="1">
        <f>F140-[本金]</f>
        <v>498943.73311662918</v>
      </c>
      <c r="G141" s="1">
        <f>[本息繳款]-[利息]</f>
        <v>4284.2469557120003</v>
      </c>
      <c r="H141" s="1">
        <f>F140*[利率]/12</f>
        <v>1270.1528453003104</v>
      </c>
      <c r="I141" s="1">
        <f>IF([期數]&lt;=第一段期數,第一段本息繳款,第二段本息繳款)</f>
        <v>5554.3998010123105</v>
      </c>
    </row>
    <row r="142" spans="4:9">
      <c r="D142" s="3">
        <v>139</v>
      </c>
      <c r="E142" s="16">
        <f>IF([期數]&lt;=第一段期數,第一段利率,第二段利率)</f>
        <v>3.0288129331387029E-2</v>
      </c>
      <c r="F142" s="1">
        <f>F141-[本金]</f>
        <v>494648.67267542699</v>
      </c>
      <c r="G142" s="1">
        <f>[本息繳款]-[利息]</f>
        <v>4295.0604412021839</v>
      </c>
      <c r="H142" s="1">
        <f>F141*[利率]/12</f>
        <v>1259.3393598101266</v>
      </c>
      <c r="I142" s="1">
        <f>IF([期數]&lt;=第一段期數,第一段本息繳款,第二段本息繳款)</f>
        <v>5554.3998010123105</v>
      </c>
    </row>
    <row r="143" spans="4:9">
      <c r="D143" s="3">
        <v>140</v>
      </c>
      <c r="E143" s="16">
        <f>IF([期數]&lt;=第一段期數,第一段利率,第二段利率)</f>
        <v>3.0288129331387029E-2</v>
      </c>
      <c r="F143" s="1">
        <f>F142-[本金]</f>
        <v>490342.77145538072</v>
      </c>
      <c r="G143" s="1">
        <f>[本息繳款]-[利息]</f>
        <v>4305.9012200462885</v>
      </c>
      <c r="H143" s="1">
        <f>F142*[利率]/12</f>
        <v>1248.4985809660218</v>
      </c>
      <c r="I143" s="1">
        <f>IF([期數]&lt;=第一段期數,第一段本息繳款,第二段本息繳款)</f>
        <v>5554.3998010123105</v>
      </c>
    </row>
    <row r="144" spans="4:9">
      <c r="D144" s="3">
        <v>141</v>
      </c>
      <c r="E144" s="16">
        <f>IF([期數]&lt;=第一段期數,第一段利率,第二段利率)</f>
        <v>3.0288129331387029E-2</v>
      </c>
      <c r="F144" s="1">
        <f>F143-[本金]</f>
        <v>486026.00209424767</v>
      </c>
      <c r="G144" s="1">
        <f>[本息繳款]-[利息]</f>
        <v>4316.7693611330333</v>
      </c>
      <c r="H144" s="1">
        <f>F143*[利率]/12</f>
        <v>1237.630439879277</v>
      </c>
      <c r="I144" s="1">
        <f>IF([期數]&lt;=第一段期數,第一段本息繳款,第二段本息繳款)</f>
        <v>5554.3998010123105</v>
      </c>
    </row>
    <row r="145" spans="4:9">
      <c r="D145" s="3">
        <v>142</v>
      </c>
      <c r="E145" s="16">
        <f>IF([期數]&lt;=第一段期數,第一段利率,第二段利率)</f>
        <v>3.0288129331387029E-2</v>
      </c>
      <c r="F145" s="1">
        <f>F144-[本金]</f>
        <v>481698.33716072264</v>
      </c>
      <c r="G145" s="1">
        <f>[本息繳款]-[利息]</f>
        <v>4327.664933525014</v>
      </c>
      <c r="H145" s="1">
        <f>F144*[利率]/12</f>
        <v>1226.7348674872962</v>
      </c>
      <c r="I145" s="1">
        <f>IF([期數]&lt;=第一段期數,第一段本息繳款,第二段本息繳款)</f>
        <v>5554.3998010123105</v>
      </c>
    </row>
    <row r="146" spans="4:9">
      <c r="D146" s="3">
        <v>143</v>
      </c>
      <c r="E146" s="16">
        <f>IF([期數]&lt;=第一段期數,第一段利率,第二段利率)</f>
        <v>3.0288129331387029E-2</v>
      </c>
      <c r="F146" s="1">
        <f>F145-[本金]</f>
        <v>477359.74915426353</v>
      </c>
      <c r="G146" s="1">
        <f>[本息繳款]-[利息]</f>
        <v>4338.5880064591402</v>
      </c>
      <c r="H146" s="1">
        <f>F145*[利率]/12</f>
        <v>1215.8117945531701</v>
      </c>
      <c r="I146" s="1">
        <f>IF([期數]&lt;=第一段期數,第一段本息繳款,第二段本息繳款)</f>
        <v>5554.3998010123105</v>
      </c>
    </row>
    <row r="147" spans="4:9">
      <c r="D147" s="3">
        <v>144</v>
      </c>
      <c r="E147" s="16">
        <f>IF([期數]&lt;=第一段期數,第一段利率,第二段利率)</f>
        <v>3.0288129331387029E-2</v>
      </c>
      <c r="F147" s="1">
        <f>F146-[本金]</f>
        <v>473010.21050491644</v>
      </c>
      <c r="G147" s="1">
        <f>[本息繳款]-[利息]</f>
        <v>4349.5386493470769</v>
      </c>
      <c r="H147" s="1">
        <f>F146*[利率]/12</f>
        <v>1204.8611516652336</v>
      </c>
      <c r="I147" s="1">
        <f>IF([期數]&lt;=第一段期數,第一段本息繳款,第二段本息繳款)</f>
        <v>5554.3998010123105</v>
      </c>
    </row>
    <row r="148" spans="4:9">
      <c r="D148" s="3">
        <v>145</v>
      </c>
      <c r="E148" s="16">
        <f>IF([期數]&lt;=第一段期數,第一段利率,第二段利率)</f>
        <v>3.0288129331387029E-2</v>
      </c>
      <c r="F148" s="1">
        <f>F147-[本金]</f>
        <v>468649.69357314077</v>
      </c>
      <c r="G148" s="1">
        <f>[本息繳款]-[利息]</f>
        <v>4360.5169317756845</v>
      </c>
      <c r="H148" s="1">
        <f>F147*[利率]/12</f>
        <v>1193.882869236626</v>
      </c>
      <c r="I148" s="1">
        <f>IF([期數]&lt;=第一段期數,第一段本息繳款,第二段本息繳款)</f>
        <v>5554.3998010123105</v>
      </c>
    </row>
    <row r="149" spans="4:9">
      <c r="D149" s="3">
        <v>146</v>
      </c>
      <c r="E149" s="16">
        <f>IF([期數]&lt;=第一段期數,第一段利率,第二段利率)</f>
        <v>3.0288129331387029E-2</v>
      </c>
      <c r="F149" s="1">
        <f>F148-[本金]</f>
        <v>464278.17064963334</v>
      </c>
      <c r="G149" s="1">
        <f>[本息繳款]-[利息]</f>
        <v>4371.5229235074612</v>
      </c>
      <c r="H149" s="1">
        <f>F148*[利率]/12</f>
        <v>1182.8768775048491</v>
      </c>
      <c r="I149" s="1">
        <f>IF([期數]&lt;=第一段期數,第一段本息繳款,第二段本息繳款)</f>
        <v>5554.3998010123105</v>
      </c>
    </row>
    <row r="150" spans="4:9">
      <c r="D150" s="3">
        <v>147</v>
      </c>
      <c r="E150" s="16">
        <f>IF([期數]&lt;=第一段期數,第一段利率,第二段利率)</f>
        <v>3.0288129331387029E-2</v>
      </c>
      <c r="F150" s="1">
        <f>F149-[本金]</f>
        <v>459895.61395515234</v>
      </c>
      <c r="G150" s="1">
        <f>[本息繳款]-[利息]</f>
        <v>4382.556694480988</v>
      </c>
      <c r="H150" s="1">
        <f>F149*[利率]/12</f>
        <v>1171.8431065313227</v>
      </c>
      <c r="I150" s="1">
        <f>IF([期數]&lt;=第一段期數,第一段本息繳款,第二段本息繳款)</f>
        <v>5554.3998010123105</v>
      </c>
    </row>
    <row r="151" spans="4:9">
      <c r="D151" s="3">
        <v>148</v>
      </c>
      <c r="E151" s="16">
        <f>IF([期數]&lt;=第一段期數,第一段利率,第二段利率)</f>
        <v>3.0288129331387029E-2</v>
      </c>
      <c r="F151" s="1">
        <f>F150-[本金]</f>
        <v>455501.99564034096</v>
      </c>
      <c r="G151" s="1">
        <f>[本息繳款]-[利息]</f>
        <v>4393.6183148113687</v>
      </c>
      <c r="H151" s="1">
        <f>F150*[利率]/12</f>
        <v>1160.7814862009413</v>
      </c>
      <c r="I151" s="1">
        <f>IF([期數]&lt;=第一段期數,第一段本息繳款,第二段本息繳款)</f>
        <v>5554.3998010123105</v>
      </c>
    </row>
    <row r="152" spans="4:9">
      <c r="D152" s="3">
        <v>149</v>
      </c>
      <c r="E152" s="16">
        <f>IF([期數]&lt;=第一段期數,第一段利率,第二段利率)</f>
        <v>3.0288129331387029E-2</v>
      </c>
      <c r="F152" s="1">
        <f>F151-[本金]</f>
        <v>451097.28778555029</v>
      </c>
      <c r="G152" s="1">
        <f>[本息繳款]-[利息]</f>
        <v>4404.7078547906822</v>
      </c>
      <c r="H152" s="1">
        <f>F151*[利率]/12</f>
        <v>1149.6919462216281</v>
      </c>
      <c r="I152" s="1">
        <f>IF([期數]&lt;=第一段期數,第一段本息繳款,第二段本息繳款)</f>
        <v>5554.3998010123105</v>
      </c>
    </row>
    <row r="153" spans="4:9">
      <c r="D153" s="3">
        <v>150</v>
      </c>
      <c r="E153" s="16">
        <f>IF([期數]&lt;=第一段期數,第一段利率,第二段利率)</f>
        <v>3.0288129331387029E-2</v>
      </c>
      <c r="F153" s="1">
        <f>F152-[本金]</f>
        <v>446681.46240066184</v>
      </c>
      <c r="G153" s="1">
        <f>[本息繳款]-[利息]</f>
        <v>4415.8253848884224</v>
      </c>
      <c r="H153" s="1">
        <f>F152*[利率]/12</f>
        <v>1138.5744161238883</v>
      </c>
      <c r="I153" s="1">
        <f>IF([期數]&lt;=第一段期數,第一段本息繳款,第二段本息繳款)</f>
        <v>5554.3998010123105</v>
      </c>
    </row>
    <row r="154" spans="4:9">
      <c r="D154" s="3">
        <v>151</v>
      </c>
      <c r="E154" s="16">
        <f>IF([期數]&lt;=第一段期數,第一段利率,第二段利率)</f>
        <v>3.0288129331387029E-2</v>
      </c>
      <c r="F154" s="1">
        <f>F153-[本金]</f>
        <v>442254.49142490991</v>
      </c>
      <c r="G154" s="1">
        <f>[本息繳款]-[利息]</f>
        <v>4426.9709757519486</v>
      </c>
      <c r="H154" s="1">
        <f>F153*[利率]/12</f>
        <v>1127.4288252603615</v>
      </c>
      <c r="I154" s="1">
        <f>IF([期數]&lt;=第一段期數,第一段本息繳款,第二段本息繳款)</f>
        <v>5554.3998010123105</v>
      </c>
    </row>
    <row r="155" spans="4:9">
      <c r="D155" s="3">
        <v>152</v>
      </c>
      <c r="E155" s="16">
        <f>IF([期數]&lt;=第一段期數,第一段利率,第二段利率)</f>
        <v>3.0288129331387029E-2</v>
      </c>
      <c r="F155" s="1">
        <f>F154-[本金]</f>
        <v>437816.34672670299</v>
      </c>
      <c r="G155" s="1">
        <f>[本息繳款]-[利息]</f>
        <v>4438.1446982069383</v>
      </c>
      <c r="H155" s="1">
        <f>F154*[利率]/12</f>
        <v>1116.2551028053724</v>
      </c>
      <c r="I155" s="1">
        <f>IF([期數]&lt;=第一段期數,第一段本息繳款,第二段本息繳款)</f>
        <v>5554.3998010123105</v>
      </c>
    </row>
    <row r="156" spans="4:9">
      <c r="D156" s="3">
        <v>153</v>
      </c>
      <c r="E156" s="16">
        <f>IF([期數]&lt;=第一段期數,第一段利率,第二段利率)</f>
        <v>3.0288129331387029E-2</v>
      </c>
      <c r="F156" s="1">
        <f>F155-[本金]</f>
        <v>433367.00010344514</v>
      </c>
      <c r="G156" s="1">
        <f>[本息繳款]-[利息]</f>
        <v>4449.3466232578303</v>
      </c>
      <c r="H156" s="1">
        <f>F155*[利率]/12</f>
        <v>1105.0531777544804</v>
      </c>
      <c r="I156" s="1">
        <f>IF([期數]&lt;=第一段期數,第一段本息繳款,第二段本息繳款)</f>
        <v>5554.3998010123105</v>
      </c>
    </row>
    <row r="157" spans="4:9">
      <c r="D157" s="3">
        <v>154</v>
      </c>
      <c r="E157" s="16">
        <f>IF([期數]&lt;=第一段期數,第一段利率,第二段利率)</f>
        <v>3.0288129331387029E-2</v>
      </c>
      <c r="F157" s="1">
        <f>F156-[本金]</f>
        <v>428906.42328135687</v>
      </c>
      <c r="G157" s="1">
        <f>[本息繳款]-[利息]</f>
        <v>4460.5768220882801</v>
      </c>
      <c r="H157" s="1">
        <f>F156*[利率]/12</f>
        <v>1093.8229789240302</v>
      </c>
      <c r="I157" s="1">
        <f>IF([期數]&lt;=第一段期數,第一段本息繳款,第二段本息繳款)</f>
        <v>5554.3998010123105</v>
      </c>
    </row>
    <row r="158" spans="4:9">
      <c r="D158" s="3">
        <v>155</v>
      </c>
      <c r="E158" s="16">
        <f>IF([期數]&lt;=第一段期數,第一段利率,第二段利率)</f>
        <v>3.0288129331387029E-2</v>
      </c>
      <c r="F158" s="1">
        <f>F157-[本金]</f>
        <v>424434.58791529527</v>
      </c>
      <c r="G158" s="1">
        <f>[本息繳款]-[利息]</f>
        <v>4471.8353660616131</v>
      </c>
      <c r="H158" s="1">
        <f>F157*[利率]/12</f>
        <v>1082.5644349506972</v>
      </c>
      <c r="I158" s="1">
        <f>IF([期數]&lt;=第一段期數,第一段本息繳款,第二段本息繳款)</f>
        <v>5554.3998010123105</v>
      </c>
    </row>
    <row r="159" spans="4:9">
      <c r="D159" s="3">
        <v>156</v>
      </c>
      <c r="E159" s="16">
        <f>IF([期數]&lt;=第一段期數,第一段利率,第二段利率)</f>
        <v>3.0288129331387029E-2</v>
      </c>
      <c r="F159" s="1">
        <f>F158-[本金]</f>
        <v>419951.46558857401</v>
      </c>
      <c r="G159" s="1">
        <f>[本息繳款]-[利息]</f>
        <v>4483.1223267212754</v>
      </c>
      <c r="H159" s="1">
        <f>F158*[利率]/12</f>
        <v>1071.2774742910351</v>
      </c>
      <c r="I159" s="1">
        <f>IF([期數]&lt;=第一段期數,第一段本息繳款,第二段本息繳款)</f>
        <v>5554.3998010123105</v>
      </c>
    </row>
    <row r="160" spans="4:9">
      <c r="D160" s="3">
        <v>157</v>
      </c>
      <c r="E160" s="16">
        <f>IF([期數]&lt;=第一段期數,第一段利率,第二段利率)</f>
        <v>3.0288129331387029E-2</v>
      </c>
      <c r="F160" s="1">
        <f>F159-[本金]</f>
        <v>415457.02781278273</v>
      </c>
      <c r="G160" s="1">
        <f>[本息繳款]-[利息]</f>
        <v>4494.4377757912889</v>
      </c>
      <c r="H160" s="1">
        <f>F159*[利率]/12</f>
        <v>1059.9620252210216</v>
      </c>
      <c r="I160" s="1">
        <f>IF([期數]&lt;=第一段期數,第一段本息繳款,第二段本息繳款)</f>
        <v>5554.3998010123105</v>
      </c>
    </row>
    <row r="161" spans="4:9">
      <c r="D161" s="3">
        <v>158</v>
      </c>
      <c r="E161" s="16">
        <f>IF([期數]&lt;=第一段期數,第一段利率,第二段利率)</f>
        <v>3.0288129331387029E-2</v>
      </c>
      <c r="F161" s="1">
        <f>F160-[本金]</f>
        <v>410951.24602760602</v>
      </c>
      <c r="G161" s="1">
        <f>[本息繳款]-[利息]</f>
        <v>4505.7817851767086</v>
      </c>
      <c r="H161" s="1">
        <f>F160*[利率]/12</f>
        <v>1048.6180158356017</v>
      </c>
      <c r="I161" s="1">
        <f>IF([期數]&lt;=第一段期數,第一段本息繳款,第二段本息繳款)</f>
        <v>5554.3998010123105</v>
      </c>
    </row>
    <row r="162" spans="4:9">
      <c r="D162" s="3">
        <v>159</v>
      </c>
      <c r="E162" s="16">
        <f>IF([期數]&lt;=第一段期數,第一段利率,第二段利率)</f>
        <v>3.0288129331387029E-2</v>
      </c>
      <c r="F162" s="1">
        <f>F161-[本金]</f>
        <v>406434.09160064196</v>
      </c>
      <c r="G162" s="1">
        <f>[本息繳款]-[利息]</f>
        <v>4517.154426964079</v>
      </c>
      <c r="H162" s="1">
        <f>F161*[利率]/12</f>
        <v>1037.2453740482317</v>
      </c>
      <c r="I162" s="1">
        <f>IF([期數]&lt;=第一段期數,第一段本息繳款,第二段本息繳款)</f>
        <v>5554.3998010123105</v>
      </c>
    </row>
    <row r="163" spans="4:9">
      <c r="D163" s="3">
        <v>160</v>
      </c>
      <c r="E163" s="16">
        <f>IF([期數]&lt;=第一段期數,第一段利率,第二段利率)</f>
        <v>3.0288129331387029E-2</v>
      </c>
      <c r="F163" s="1">
        <f>F162-[本金]</f>
        <v>401905.53582722007</v>
      </c>
      <c r="G163" s="1">
        <f>[本息繳款]-[利息]</f>
        <v>4528.5557734218901</v>
      </c>
      <c r="H163" s="1">
        <f>F162*[利率]/12</f>
        <v>1025.8440275904206</v>
      </c>
      <c r="I163" s="1">
        <f>IF([期數]&lt;=第一段期數,第一段本息繳款,第二段本息繳款)</f>
        <v>5554.3998010123105</v>
      </c>
    </row>
    <row r="164" spans="4:9">
      <c r="D164" s="3">
        <v>161</v>
      </c>
      <c r="E164" s="16">
        <f>IF([期數]&lt;=第一段期數,第一段利率,第二段利率)</f>
        <v>3.0288129331387029E-2</v>
      </c>
      <c r="F164" s="1">
        <f>F163-[本金]</f>
        <v>397365.54993021901</v>
      </c>
      <c r="G164" s="1">
        <f>[本息繳款]-[利息]</f>
        <v>4539.98589700104</v>
      </c>
      <c r="H164" s="1">
        <f>F163*[利率]/12</f>
        <v>1014.4139040112705</v>
      </c>
      <c r="I164" s="1">
        <f>IF([期數]&lt;=第一段期數,第一段本息繳款,第二段本息繳款)</f>
        <v>5554.3998010123105</v>
      </c>
    </row>
    <row r="165" spans="4:9">
      <c r="D165" s="3">
        <v>162</v>
      </c>
      <c r="E165" s="16">
        <f>IF([期數]&lt;=第一段期數,第一段利率,第二段利率)</f>
        <v>3.0288129331387029E-2</v>
      </c>
      <c r="F165" s="1">
        <f>F164-[本金]</f>
        <v>392814.10505988373</v>
      </c>
      <c r="G165" s="1">
        <f>[本息繳款]-[利息]</f>
        <v>4551.4448703352937</v>
      </c>
      <c r="H165" s="1">
        <f>F164*[利率]/12</f>
        <v>1002.9549306770169</v>
      </c>
      <c r="I165" s="1">
        <f>IF([期數]&lt;=第一段期數,第一段本息繳款,第二段本息繳款)</f>
        <v>5554.3998010123105</v>
      </c>
    </row>
    <row r="166" spans="4:9">
      <c r="D166" s="3">
        <v>163</v>
      </c>
      <c r="E166" s="16">
        <f>IF([期數]&lt;=第一段期數,第一段利率,第二段利率)</f>
        <v>3.0288129331387029E-2</v>
      </c>
      <c r="F166" s="1">
        <f>F165-[本金]</f>
        <v>388251.17229364201</v>
      </c>
      <c r="G166" s="1">
        <f>[本息繳款]-[利息]</f>
        <v>4562.9327662417427</v>
      </c>
      <c r="H166" s="1">
        <f>F165*[利率]/12</f>
        <v>991.46703477056747</v>
      </c>
      <c r="I166" s="1">
        <f>IF([期數]&lt;=第一段期數,第一段本息繳款,第二段本息繳款)</f>
        <v>5554.3998010123105</v>
      </c>
    </row>
    <row r="167" spans="4:9">
      <c r="D167" s="3">
        <v>164</v>
      </c>
      <c r="E167" s="16">
        <f>IF([期數]&lt;=第一段期數,第一段利率,第二段利率)</f>
        <v>3.0288129331387029E-2</v>
      </c>
      <c r="F167" s="1">
        <f>F166-[本金]</f>
        <v>383676.72263592074</v>
      </c>
      <c r="G167" s="1">
        <f>[本息繳款]-[利息]</f>
        <v>4574.4496577212722</v>
      </c>
      <c r="H167" s="1">
        <f>F166*[利率]/12</f>
        <v>979.95014329103822</v>
      </c>
      <c r="I167" s="1">
        <f>IF([期數]&lt;=第一段期數,第一段本息繳款,第二段本息繳款)</f>
        <v>5554.3998010123105</v>
      </c>
    </row>
    <row r="168" spans="4:9">
      <c r="D168" s="3">
        <v>165</v>
      </c>
      <c r="E168" s="16">
        <f>IF([期數]&lt;=第一段期數,第一段利率,第二段利率)</f>
        <v>3.0288129331387029E-2</v>
      </c>
      <c r="F168" s="1">
        <f>F167-[本金]</f>
        <v>379090.72701796173</v>
      </c>
      <c r="G168" s="1">
        <f>[本息繳款]-[利息]</f>
        <v>4585.9956179590208</v>
      </c>
      <c r="H168" s="1">
        <f>F167*[利率]/12</f>
        <v>968.40418305328967</v>
      </c>
      <c r="I168" s="1">
        <f>IF([期數]&lt;=第一段期數,第一段本息繳款,第二段本息繳款)</f>
        <v>5554.3998010123105</v>
      </c>
    </row>
    <row r="169" spans="4:9">
      <c r="D169" s="3">
        <v>166</v>
      </c>
      <c r="E169" s="16">
        <f>IF([期數]&lt;=第一段期數,第一段利率,第二段利率)</f>
        <v>3.0288129331387029E-2</v>
      </c>
      <c r="F169" s="1">
        <f>F168-[本金]</f>
        <v>374493.15629763686</v>
      </c>
      <c r="G169" s="1">
        <f>[本息繳款]-[利息]</f>
        <v>4597.5707203248476</v>
      </c>
      <c r="H169" s="1">
        <f>F168*[利率]/12</f>
        <v>956.82908068746337</v>
      </c>
      <c r="I169" s="1">
        <f>IF([期數]&lt;=第一段期數,第一段本息繳款,第二段本息繳款)</f>
        <v>5554.3998010123105</v>
      </c>
    </row>
    <row r="170" spans="4:9">
      <c r="D170" s="3">
        <v>167</v>
      </c>
      <c r="E170" s="16">
        <f>IF([期數]&lt;=第一段期數,第一段利率,第二段利率)</f>
        <v>3.0288129331387029E-2</v>
      </c>
      <c r="F170" s="1">
        <f>F169-[本金]</f>
        <v>369883.98125926306</v>
      </c>
      <c r="G170" s="1">
        <f>[本息繳款]-[利息]</f>
        <v>4609.1750383737972</v>
      </c>
      <c r="H170" s="1">
        <f>F169*[利率]/12</f>
        <v>945.22476263851343</v>
      </c>
      <c r="I170" s="1">
        <f>IF([期數]&lt;=第一段期數,第一段本息繳款,第二段本息繳款)</f>
        <v>5554.3998010123105</v>
      </c>
    </row>
    <row r="171" spans="4:9">
      <c r="D171" s="3">
        <v>168</v>
      </c>
      <c r="E171" s="16">
        <f>IF([期數]&lt;=第一段期數,第一段利率,第二段利率)</f>
        <v>3.0288129331387029E-2</v>
      </c>
      <c r="F171" s="1">
        <f>F170-[本金]</f>
        <v>365263.17261341651</v>
      </c>
      <c r="G171" s="1">
        <f>[本息繳款]-[利息]</f>
        <v>4620.8086458465696</v>
      </c>
      <c r="H171" s="1">
        <f>F170*[利率]/12</f>
        <v>933.59115516574138</v>
      </c>
      <c r="I171" s="1">
        <f>IF([期數]&lt;=第一段期數,第一段本息繳款,第二段本息繳款)</f>
        <v>5554.3998010123105</v>
      </c>
    </row>
    <row r="172" spans="4:9">
      <c r="D172" s="3">
        <v>169</v>
      </c>
      <c r="E172" s="16">
        <f>IF([期數]&lt;=第一段期數,第一段利率,第二段利率)</f>
        <v>3.0288129331387029E-2</v>
      </c>
      <c r="F172" s="1">
        <f>F171-[本金]</f>
        <v>360630.70099674654</v>
      </c>
      <c r="G172" s="1">
        <f>[本息繳款]-[利息]</f>
        <v>4632.4716166699855</v>
      </c>
      <c r="H172" s="1">
        <f>F171*[利率]/12</f>
        <v>921.92818434232538</v>
      </c>
      <c r="I172" s="1">
        <f>IF([期數]&lt;=第一段期數,第一段本息繳款,第二段本息繳款)</f>
        <v>5554.3998010123105</v>
      </c>
    </row>
    <row r="173" spans="4:9">
      <c r="D173" s="3">
        <v>170</v>
      </c>
      <c r="E173" s="16">
        <f>IF([期數]&lt;=第一段期數,第一段利率,第二段利率)</f>
        <v>3.0288129331387029E-2</v>
      </c>
      <c r="F173" s="1">
        <f>F172-[本金]</f>
        <v>355986.53697178909</v>
      </c>
      <c r="G173" s="1">
        <f>[本息繳款]-[利息]</f>
        <v>4644.1640249574584</v>
      </c>
      <c r="H173" s="1">
        <f>F172*[利率]/12</f>
        <v>910.23577605485207</v>
      </c>
      <c r="I173" s="1">
        <f>IF([期數]&lt;=第一段期數,第一段本息繳款,第二段本息繳款)</f>
        <v>5554.3998010123105</v>
      </c>
    </row>
    <row r="174" spans="4:9">
      <c r="D174" s="3">
        <v>171</v>
      </c>
      <c r="E174" s="16">
        <f>IF([期數]&lt;=第一段期數,第一段利率,第二段利率)</f>
        <v>3.0288129331387029E-2</v>
      </c>
      <c r="F174" s="1">
        <f>F173-[本金]</f>
        <v>351330.65102677961</v>
      </c>
      <c r="G174" s="1">
        <f>[本息繳款]-[利息]</f>
        <v>4655.885945009466</v>
      </c>
      <c r="H174" s="1">
        <f>F173*[利率]/12</f>
        <v>898.51385600284482</v>
      </c>
      <c r="I174" s="1">
        <f>IF([期數]&lt;=第一段期數,第一段本息繳款,第二段本息繳款)</f>
        <v>5554.3998010123105</v>
      </c>
    </row>
    <row r="175" spans="4:9">
      <c r="D175" s="3">
        <v>172</v>
      </c>
      <c r="E175" s="16">
        <f>IF([期數]&lt;=第一段期數,第一段利率,第二段利率)</f>
        <v>3.0288129331387029E-2</v>
      </c>
      <c r="F175" s="1">
        <f>F174-[本金]</f>
        <v>346663.01357546559</v>
      </c>
      <c r="G175" s="1">
        <f>[本息繳款]-[利息]</f>
        <v>4667.6374513140181</v>
      </c>
      <c r="H175" s="1">
        <f>F174*[利率]/12</f>
        <v>886.76234969829204</v>
      </c>
      <c r="I175" s="1">
        <f>IF([期數]&lt;=第一段期數,第一段本息繳款,第二段本息繳款)</f>
        <v>5554.3998010123105</v>
      </c>
    </row>
    <row r="176" spans="4:9">
      <c r="D176" s="3">
        <v>173</v>
      </c>
      <c r="E176" s="16">
        <f>IF([期數]&lt;=第一段期數,第一段利率,第二段利率)</f>
        <v>3.0288129331387029E-2</v>
      </c>
      <c r="F176" s="1">
        <f>F175-[本金]</f>
        <v>341983.59495691844</v>
      </c>
      <c r="G176" s="1">
        <f>[本息繳款]-[利息]</f>
        <v>4679.4186185471372</v>
      </c>
      <c r="H176" s="1">
        <f>F175*[利率]/12</f>
        <v>874.98118246517333</v>
      </c>
      <c r="I176" s="1">
        <f>IF([期數]&lt;=第一段期數,第一段本息繳款,第二段本息繳款)</f>
        <v>5554.3998010123105</v>
      </c>
    </row>
    <row r="177" spans="4:9">
      <c r="D177" s="3">
        <v>174</v>
      </c>
      <c r="E177" s="16">
        <f>IF([期數]&lt;=第一段期數,第一段利率,第二段利率)</f>
        <v>3.0288129331387029E-2</v>
      </c>
      <c r="F177" s="1">
        <f>F176-[本金]</f>
        <v>337292.3654353451</v>
      </c>
      <c r="G177" s="1">
        <f>[本息繳款]-[利息]</f>
        <v>4691.2295215733247</v>
      </c>
      <c r="H177" s="1">
        <f>F176*[利率]/12</f>
        <v>863.17027943898529</v>
      </c>
      <c r="I177" s="1">
        <f>IF([期數]&lt;=第一段期數,第一段本息繳款,第二段本息繳款)</f>
        <v>5554.3998010123105</v>
      </c>
    </row>
    <row r="178" spans="4:9">
      <c r="D178" s="3">
        <v>175</v>
      </c>
      <c r="E178" s="16">
        <f>IF([期數]&lt;=第一段期數,第一段利率,第二段利率)</f>
        <v>3.0288129331387029E-2</v>
      </c>
      <c r="F178" s="1">
        <f>F177-[本金]</f>
        <v>332589.29519989906</v>
      </c>
      <c r="G178" s="1">
        <f>[本息繳款]-[利息]</f>
        <v>4703.0702354460445</v>
      </c>
      <c r="H178" s="1">
        <f>F177*[利率]/12</f>
        <v>851.32956556626561</v>
      </c>
      <c r="I178" s="1">
        <f>IF([期數]&lt;=第一段期數,第一段本息繳款,第二段本息繳款)</f>
        <v>5554.3998010123105</v>
      </c>
    </row>
    <row r="179" spans="4:9">
      <c r="D179" s="3">
        <v>176</v>
      </c>
      <c r="E179" s="16">
        <f>IF([期數]&lt;=第一段期數,第一段利率,第二段利率)</f>
        <v>3.0288129331387029E-2</v>
      </c>
      <c r="F179" s="1">
        <f>F178-[本金]</f>
        <v>327874.35436449089</v>
      </c>
      <c r="G179" s="1">
        <f>[本息繳款]-[利息]</f>
        <v>4714.9408354081934</v>
      </c>
      <c r="H179" s="1">
        <f>F178*[利率]/12</f>
        <v>839.45896560411677</v>
      </c>
      <c r="I179" s="1">
        <f>IF([期數]&lt;=第一段期數,第一段本息繳款,第二段本息繳款)</f>
        <v>5554.3998010123105</v>
      </c>
    </row>
    <row r="180" spans="4:9">
      <c r="D180" s="3">
        <v>177</v>
      </c>
      <c r="E180" s="16">
        <f>IF([期數]&lt;=第一段期數,第一段利率,第二段利率)</f>
        <v>3.0288129331387029E-2</v>
      </c>
      <c r="F180" s="1">
        <f>F179-[本金]</f>
        <v>323147.51296759833</v>
      </c>
      <c r="G180" s="1">
        <f>[本息繳款]-[利息]</f>
        <v>4726.8413968925834</v>
      </c>
      <c r="H180" s="1">
        <f>F179*[利率]/12</f>
        <v>827.55840411972679</v>
      </c>
      <c r="I180" s="1">
        <f>IF([期數]&lt;=第一段期數,第一段本息繳款,第二段本息繳款)</f>
        <v>5554.3998010123105</v>
      </c>
    </row>
    <row r="181" spans="4:9">
      <c r="D181" s="3">
        <v>178</v>
      </c>
      <c r="E181" s="16">
        <f>IF([期數]&lt;=第一段期數,第一段利率,第二段利率)</f>
        <v>3.0288129331387029E-2</v>
      </c>
      <c r="F181" s="1">
        <f>F180-[本金]</f>
        <v>318408.7409720759</v>
      </c>
      <c r="G181" s="1">
        <f>[本息繳款]-[利息]</f>
        <v>4738.7719955224202</v>
      </c>
      <c r="H181" s="1">
        <f>F180*[利率]/12</f>
        <v>815.62780548989042</v>
      </c>
      <c r="I181" s="1">
        <f>IF([期數]&lt;=第一段期數,第一段本息繳款,第二段本息繳款)</f>
        <v>5554.3998010123105</v>
      </c>
    </row>
    <row r="182" spans="4:9">
      <c r="D182" s="3">
        <v>179</v>
      </c>
      <c r="E182" s="16">
        <f>IF([期數]&lt;=第一段期數,第一段利率,第二段利率)</f>
        <v>3.0288129331387029E-2</v>
      </c>
      <c r="F182" s="1">
        <f>F181-[本金]</f>
        <v>313658.0082649641</v>
      </c>
      <c r="G182" s="1">
        <f>[本息繳款]-[利息]</f>
        <v>4750.7327071117816</v>
      </c>
      <c r="H182" s="1">
        <f>F181*[利率]/12</f>
        <v>803.66709390052893</v>
      </c>
      <c r="I182" s="1">
        <f>IF([期數]&lt;=第一段期數,第一段本息繳款,第二段本息繳款)</f>
        <v>5554.3998010123105</v>
      </c>
    </row>
    <row r="183" spans="4:9">
      <c r="D183" s="3">
        <v>180</v>
      </c>
      <c r="E183" s="16">
        <f>IF([期數]&lt;=第一段期數,第一段利率,第二段利率)</f>
        <v>3.0288129331387029E-2</v>
      </c>
      <c r="F183" s="1">
        <f>F182-[本金]</f>
        <v>308895.28465729801</v>
      </c>
      <c r="G183" s="1">
        <f>[本息繳款]-[利息]</f>
        <v>4762.7236076661029</v>
      </c>
      <c r="H183" s="1">
        <f>F182*[利率]/12</f>
        <v>791.67619334620792</v>
      </c>
      <c r="I183" s="1">
        <f>IF([期數]&lt;=第一段期數,第一段本息繳款,第二段本息繳款)</f>
        <v>5554.3998010123105</v>
      </c>
    </row>
    <row r="184" spans="4:9">
      <c r="D184" s="3">
        <v>181</v>
      </c>
      <c r="E184" s="16">
        <f>IF([期數]&lt;=第一段期數,第一段利率,第二段利率)</f>
        <v>3.0288129331387029E-2</v>
      </c>
      <c r="F184" s="1">
        <f>F183-[本金]</f>
        <v>304120.53988391533</v>
      </c>
      <c r="G184" s="1">
        <f>[本息繳款]-[利息]</f>
        <v>4774.7447733826557</v>
      </c>
      <c r="H184" s="1">
        <f>F183*[利率]/12</f>
        <v>779.65502762965446</v>
      </c>
      <c r="I184" s="1">
        <f>IF([期數]&lt;=第一段期數,第一段本息繳款,第二段本息繳款)</f>
        <v>5554.3998010123105</v>
      </c>
    </row>
    <row r="185" spans="4:9">
      <c r="D185" s="3">
        <v>182</v>
      </c>
      <c r="E185" s="16">
        <f>IF([期數]&lt;=第一段期數,第一段利率,第二段利率)</f>
        <v>3.0288129331387029E-2</v>
      </c>
      <c r="F185" s="1">
        <f>F184-[本金]</f>
        <v>299333.74360326427</v>
      </c>
      <c r="G185" s="1">
        <f>[本息繳款]-[利息]</f>
        <v>4786.7962806510377</v>
      </c>
      <c r="H185" s="1">
        <f>F184*[利率]/12</f>
        <v>767.6035203612729</v>
      </c>
      <c r="I185" s="1">
        <f>IF([期數]&lt;=第一段期數,第一段本息繳款,第二段本息繳款)</f>
        <v>5554.3998010123105</v>
      </c>
    </row>
    <row r="186" spans="4:9">
      <c r="D186" s="3">
        <v>183</v>
      </c>
      <c r="E186" s="16">
        <f>IF([期數]&lt;=第一段期數,第一段利率,第二段利率)</f>
        <v>3.0288129331387029E-2</v>
      </c>
      <c r="F186" s="1">
        <f>F185-[本金]</f>
        <v>294534.86539721064</v>
      </c>
      <c r="G186" s="1">
        <f>[本息繳款]-[利息]</f>
        <v>4798.8782060536514</v>
      </c>
      <c r="H186" s="1">
        <f>F185*[利率]/12</f>
        <v>755.52159495865942</v>
      </c>
      <c r="I186" s="1">
        <f>IF([期數]&lt;=第一段期數,第一段本息繳款,第二段本息繳款)</f>
        <v>5554.3998010123105</v>
      </c>
    </row>
    <row r="187" spans="4:9">
      <c r="D187" s="3">
        <v>184</v>
      </c>
      <c r="E187" s="16">
        <f>IF([期數]&lt;=第一段期數,第一段利率,第二段利率)</f>
        <v>3.0288129331387029E-2</v>
      </c>
      <c r="F187" s="1">
        <f>F186-[本金]</f>
        <v>289723.87477084447</v>
      </c>
      <c r="G187" s="1">
        <f>[本息繳款]-[利息]</f>
        <v>4810.9906263661951</v>
      </c>
      <c r="H187" s="1">
        <f>F186*[利率]/12</f>
        <v>743.4091746461155</v>
      </c>
      <c r="I187" s="1">
        <f>IF([期數]&lt;=第一段期數,第一段本息繳款,第二段本息繳款)</f>
        <v>5554.3998010123105</v>
      </c>
    </row>
    <row r="188" spans="4:9">
      <c r="D188" s="3">
        <v>185</v>
      </c>
      <c r="E188" s="16">
        <f>IF([期數]&lt;=第一段期數,第一段利率,第二段利率)</f>
        <v>3.0288129331387029E-2</v>
      </c>
      <c r="F188" s="1">
        <f>F187-[本金]</f>
        <v>284900.7411522863</v>
      </c>
      <c r="G188" s="1">
        <f>[本息繳款]-[利息]</f>
        <v>4823.1336185581504</v>
      </c>
      <c r="H188" s="1">
        <f>F187*[利率]/12</f>
        <v>731.26618245415978</v>
      </c>
      <c r="I188" s="1">
        <f>IF([期數]&lt;=第一段期數,第一段本息繳款,第二段本息繳款)</f>
        <v>5554.3998010123105</v>
      </c>
    </row>
    <row r="189" spans="4:9">
      <c r="D189" s="3">
        <v>186</v>
      </c>
      <c r="E189" s="16">
        <f>IF([期數]&lt;=第一段期數,第一段利率,第二段利率)</f>
        <v>3.0288129331387029E-2</v>
      </c>
      <c r="F189" s="1">
        <f>F188-[本金]</f>
        <v>280065.43389249302</v>
      </c>
      <c r="G189" s="1">
        <f>[本息繳款]-[利息]</f>
        <v>4835.3072597932714</v>
      </c>
      <c r="H189" s="1">
        <f>F188*[利率]/12</f>
        <v>719.09254121903894</v>
      </c>
      <c r="I189" s="1">
        <f>IF([期數]&lt;=第一段期數,第一段本息繳款,第二段本息繳款)</f>
        <v>5554.3998010123105</v>
      </c>
    </row>
    <row r="190" spans="4:9">
      <c r="D190" s="3">
        <v>187</v>
      </c>
      <c r="E190" s="16">
        <f>IF([期數]&lt;=第一段期數,第一段利率,第二段利率)</f>
        <v>3.0288129331387029E-2</v>
      </c>
      <c r="F190" s="1">
        <f>F189-[本金]</f>
        <v>275217.92226506292</v>
      </c>
      <c r="G190" s="1">
        <f>[本息繳款]-[利息]</f>
        <v>4847.5116274300726</v>
      </c>
      <c r="H190" s="1">
        <f>F189*[利率]/12</f>
        <v>706.88817358223775</v>
      </c>
      <c r="I190" s="1">
        <f>IF([期數]&lt;=第一段期數,第一段本息繳款,第二段本息繳款)</f>
        <v>5554.3998010123105</v>
      </c>
    </row>
    <row r="191" spans="4:9">
      <c r="D191" s="3">
        <v>188</v>
      </c>
      <c r="E191" s="16">
        <f>IF([期數]&lt;=第一段期數,第一段利率,第二段利率)</f>
        <v>3.0288129331387029E-2</v>
      </c>
      <c r="F191" s="1">
        <f>F190-[本金]</f>
        <v>270358.17546604061</v>
      </c>
      <c r="G191" s="1">
        <f>[本息繳款]-[利息]</f>
        <v>4859.7467990223231</v>
      </c>
      <c r="H191" s="1">
        <f>F190*[利率]/12</f>
        <v>694.65300198998727</v>
      </c>
      <c r="I191" s="1">
        <f>IF([期數]&lt;=第一段期數,第一段本息繳款,第二段本息繳款)</f>
        <v>5554.3998010123105</v>
      </c>
    </row>
    <row r="192" spans="4:9">
      <c r="D192" s="3">
        <v>189</v>
      </c>
      <c r="E192" s="16">
        <f>IF([期數]&lt;=第一段期數,第一段利率,第二段利率)</f>
        <v>3.0288129331387029E-2</v>
      </c>
      <c r="F192" s="1">
        <f>F191-[本金]</f>
        <v>265486.1626137211</v>
      </c>
      <c r="G192" s="1">
        <f>[本息繳款]-[利息]</f>
        <v>4872.0128523195381</v>
      </c>
      <c r="H192" s="1">
        <f>F191*[利率]/12</f>
        <v>682.38694869277219</v>
      </c>
      <c r="I192" s="1">
        <f>IF([期數]&lt;=第一段期數,第一段本息繳款,第二段本息繳款)</f>
        <v>5554.3998010123105</v>
      </c>
    </row>
    <row r="193" spans="4:9">
      <c r="D193" s="3">
        <v>190</v>
      </c>
      <c r="E193" s="16">
        <f>IF([期數]&lt;=第一段期數,第一段利率,第二段利率)</f>
        <v>3.0288129331387029E-2</v>
      </c>
      <c r="F193" s="1">
        <f>F192-[本金]</f>
        <v>260601.85274845362</v>
      </c>
      <c r="G193" s="1">
        <f>[本息繳款]-[利息]</f>
        <v>4884.3098652674744</v>
      </c>
      <c r="H193" s="1">
        <f>F192*[利率]/12</f>
        <v>670.089935744836</v>
      </c>
      <c r="I193" s="1">
        <f>IF([期數]&lt;=第一段期數,第一段本息繳款,第二段本息繳款)</f>
        <v>5554.3998010123105</v>
      </c>
    </row>
    <row r="194" spans="4:9">
      <c r="D194" s="3">
        <v>191</v>
      </c>
      <c r="E194" s="16">
        <f>IF([期數]&lt;=第一段期數,第一段利率,第二段利率)</f>
        <v>3.0288129331387029E-2</v>
      </c>
      <c r="F194" s="1">
        <f>F193-[本金]</f>
        <v>255705.214832445</v>
      </c>
      <c r="G194" s="1">
        <f>[本息繳款]-[利息]</f>
        <v>4896.6379160086235</v>
      </c>
      <c r="H194" s="1">
        <f>F193*[利率]/12</f>
        <v>657.76188500368676</v>
      </c>
      <c r="I194" s="1">
        <f>IF([期數]&lt;=第一段期數,第一段本息繳款,第二段本息繳款)</f>
        <v>5554.3998010123105</v>
      </c>
    </row>
    <row r="195" spans="4:9">
      <c r="D195" s="3">
        <v>192</v>
      </c>
      <c r="E195" s="16">
        <f>IF([期數]&lt;=第一段期數,第一段利率,第二段利率)</f>
        <v>3.0288129331387029E-2</v>
      </c>
      <c r="F195" s="1">
        <f>F194-[本金]</f>
        <v>250796.21774956229</v>
      </c>
      <c r="G195" s="1">
        <f>[本息繳款]-[利息]</f>
        <v>4908.9970828827109</v>
      </c>
      <c r="H195" s="1">
        <f>F194*[利率]/12</f>
        <v>645.40271812959998</v>
      </c>
      <c r="I195" s="1">
        <f>IF([期數]&lt;=第一段期數,第一段本息繳款,第二段本息繳款)</f>
        <v>5554.3998010123105</v>
      </c>
    </row>
    <row r="196" spans="4:9">
      <c r="D196" s="3">
        <v>193</v>
      </c>
      <c r="E196" s="16">
        <f>IF([期數]&lt;=第一段期數,第一段利率,第二段利率)</f>
        <v>3.0288129331387029E-2</v>
      </c>
      <c r="F196" s="1">
        <f>F195-[本金]</f>
        <v>245874.83030513511</v>
      </c>
      <c r="G196" s="1">
        <f>[本息繳款]-[利息]</f>
        <v>4921.3874444271896</v>
      </c>
      <c r="H196" s="1">
        <f>F195*[利率]/12</f>
        <v>633.01235658512053</v>
      </c>
      <c r="I196" s="1">
        <f>IF([期數]&lt;=第一段期數,第一段本息繳款,第二段本息繳款)</f>
        <v>5554.3998010123105</v>
      </c>
    </row>
    <row r="197" spans="4:9">
      <c r="D197" s="3">
        <v>194</v>
      </c>
      <c r="E197" s="16">
        <f>IF([期數]&lt;=第一段期數,第一段利率,第二段利率)</f>
        <v>3.0288129331387029E-2</v>
      </c>
      <c r="F197" s="1">
        <f>F196-[本金]</f>
        <v>240941.02122575737</v>
      </c>
      <c r="G197" s="1">
        <f>[本息繳款]-[利息]</f>
        <v>4933.8090793777465</v>
      </c>
      <c r="H197" s="1">
        <f>F196*[利率]/12</f>
        <v>620.59072163456426</v>
      </c>
      <c r="I197" s="1">
        <f>IF([期數]&lt;=第一段期數,第一段本息繳款,第二段本息繳款)</f>
        <v>5554.3998010123105</v>
      </c>
    </row>
    <row r="198" spans="4:9">
      <c r="D198" s="3">
        <v>195</v>
      </c>
      <c r="E198" s="16">
        <f>IF([期數]&lt;=第一段期數,第一段利率,第二段利率)</f>
        <v>3.0288129331387029E-2</v>
      </c>
      <c r="F198" s="1">
        <f>F197-[本金]</f>
        <v>235994.75915908857</v>
      </c>
      <c r="G198" s="1">
        <f>[本息繳款]-[利息]</f>
        <v>4946.2620666687935</v>
      </c>
      <c r="H198" s="1">
        <f>F197*[利率]/12</f>
        <v>608.1377343435172</v>
      </c>
      <c r="I198" s="1">
        <f>IF([期數]&lt;=第一段期數,第一段本息繳款,第二段本息繳款)</f>
        <v>5554.3998010123105</v>
      </c>
    </row>
    <row r="199" spans="4:9">
      <c r="D199" s="3">
        <v>196</v>
      </c>
      <c r="E199" s="16">
        <f>IF([期數]&lt;=第一段期數,第一段利率,第二段利率)</f>
        <v>3.0288129331387029E-2</v>
      </c>
      <c r="F199" s="1">
        <f>F198-[本金]</f>
        <v>231036.01267365459</v>
      </c>
      <c r="G199" s="1">
        <f>[本息繳款]-[利息]</f>
        <v>4958.746485433976</v>
      </c>
      <c r="H199" s="1">
        <f>F198*[利率]/12</f>
        <v>595.65331557833406</v>
      </c>
      <c r="I199" s="1">
        <f>IF([期數]&lt;=第一段期數,第一段本息繳款,第二段本息繳款)</f>
        <v>5554.3998010123105</v>
      </c>
    </row>
    <row r="200" spans="4:9">
      <c r="D200" s="3">
        <v>197</v>
      </c>
      <c r="E200" s="16">
        <f>IF([期數]&lt;=第一段期數,第一段利率,第二段利率)</f>
        <v>3.0288129331387029E-2</v>
      </c>
      <c r="F200" s="1">
        <f>F199-[本金]</f>
        <v>226064.75025864792</v>
      </c>
      <c r="G200" s="1">
        <f>[本息繳款]-[利息]</f>
        <v>4971.2624150066749</v>
      </c>
      <c r="H200" s="1">
        <f>F199*[利率]/12</f>
        <v>583.13738600563522</v>
      </c>
      <c r="I200" s="1">
        <f>IF([期數]&lt;=第一段期數,第一段本息繳款,第二段本息繳款)</f>
        <v>5554.3998010123105</v>
      </c>
    </row>
    <row r="201" spans="4:9">
      <c r="D201" s="3">
        <v>198</v>
      </c>
      <c r="E201" s="16">
        <f>IF([期數]&lt;=第一段期數,第一段利率,第二段利率)</f>
        <v>3.0288129331387029E-2</v>
      </c>
      <c r="F201" s="1">
        <f>F200-[本金]</f>
        <v>221080.94032372741</v>
      </c>
      <c r="G201" s="1">
        <f>[本息繳款]-[利息]</f>
        <v>4983.8099349205077</v>
      </c>
      <c r="H201" s="1">
        <f>F200*[利率]/12</f>
        <v>570.58986609180317</v>
      </c>
      <c r="I201" s="1">
        <f>IF([期數]&lt;=第一段期數,第一段本息繳款,第二段本息繳款)</f>
        <v>5554.3998010123105</v>
      </c>
    </row>
    <row r="202" spans="4:9">
      <c r="D202" s="3">
        <v>199</v>
      </c>
      <c r="E202" s="16">
        <f>IF([期數]&lt;=第一段期數,第一段利率,第二段利率)</f>
        <v>3.0288129331387029E-2</v>
      </c>
      <c r="F202" s="1">
        <f>F201-[本金]</f>
        <v>216084.55119881759</v>
      </c>
      <c r="G202" s="1">
        <f>[本息繳款]-[利息]</f>
        <v>4996.3891249098342</v>
      </c>
      <c r="H202" s="1">
        <f>F201*[利率]/12</f>
        <v>558.01067610247617</v>
      </c>
      <c r="I202" s="1">
        <f>IF([期數]&lt;=第一段期數,第一段本息繳款,第二段本息繳款)</f>
        <v>5554.3998010123105</v>
      </c>
    </row>
    <row r="203" spans="4:9">
      <c r="D203" s="3">
        <v>200</v>
      </c>
      <c r="E203" s="16">
        <f>IF([期數]&lt;=第一段期數,第一段利率,第二段利率)</f>
        <v>3.0288129331387029E-2</v>
      </c>
      <c r="F203" s="1">
        <f>F202-[本金]</f>
        <v>211075.55113390731</v>
      </c>
      <c r="G203" s="1">
        <f>[本息繳款]-[利息]</f>
        <v>5009.0000649102676</v>
      </c>
      <c r="H203" s="1">
        <f>F202*[利率]/12</f>
        <v>545.39973610204243</v>
      </c>
      <c r="I203" s="1">
        <f>IF([期數]&lt;=第一段期數,第一段本息繳款,第二段本息繳款)</f>
        <v>5554.3998010123105</v>
      </c>
    </row>
    <row r="204" spans="4:9">
      <c r="D204" s="3">
        <v>201</v>
      </c>
      <c r="E204" s="16">
        <f>IF([期數]&lt;=第一段期數,第一段利率,第二段利率)</f>
        <v>3.0288129331387029E-2</v>
      </c>
      <c r="F204" s="1">
        <f>F203-[本金]</f>
        <v>206053.90829884814</v>
      </c>
      <c r="G204" s="1">
        <f>[本息繳款]-[利息]</f>
        <v>5021.6428350591787</v>
      </c>
      <c r="H204" s="1">
        <f>F203*[利率]/12</f>
        <v>532.75696595313173</v>
      </c>
      <c r="I204" s="1">
        <f>IF([期數]&lt;=第一段期數,第一段本息繳款,第二段本息繳款)</f>
        <v>5554.3998010123105</v>
      </c>
    </row>
    <row r="205" spans="4:9">
      <c r="D205" s="3">
        <v>202</v>
      </c>
      <c r="E205" s="16">
        <f>IF([期數]&lt;=第一段期數,第一段利率,第二段利率)</f>
        <v>3.0288129331387029E-2</v>
      </c>
      <c r="F205" s="1">
        <f>F204-[本金]</f>
        <v>201019.59078315194</v>
      </c>
      <c r="G205" s="1">
        <f>[本息繳款]-[利息]</f>
        <v>5034.3175156962043</v>
      </c>
      <c r="H205" s="1">
        <f>F204*[利率]/12</f>
        <v>520.08228531610632</v>
      </c>
      <c r="I205" s="1">
        <f>IF([期數]&lt;=第一段期數,第一段本息繳款,第二段本息繳款)</f>
        <v>5554.3998010123105</v>
      </c>
    </row>
    <row r="206" spans="4:9">
      <c r="D206" s="3">
        <v>203</v>
      </c>
      <c r="E206" s="16">
        <f>IF([期數]&lt;=第一段期數,第一段利率,第二段利率)</f>
        <v>3.0288129331387029E-2</v>
      </c>
      <c r="F206" s="1">
        <f>F205-[本金]</f>
        <v>195972.56659578817</v>
      </c>
      <c r="G206" s="1">
        <f>[本息繳款]-[利息]</f>
        <v>5047.0241873637606</v>
      </c>
      <c r="H206" s="1">
        <f>F205*[利率]/12</f>
        <v>507.37561364855014</v>
      </c>
      <c r="I206" s="1">
        <f>IF([期數]&lt;=第一段期數,第一段本息繳款,第二段本息繳款)</f>
        <v>5554.3998010123105</v>
      </c>
    </row>
    <row r="207" spans="4:9">
      <c r="D207" s="3">
        <v>204</v>
      </c>
      <c r="E207" s="16">
        <f>IF([期數]&lt;=第一段期數,第一段利率,第二段利率)</f>
        <v>3.0288129331387029E-2</v>
      </c>
      <c r="F207" s="1">
        <f>F206-[本金]</f>
        <v>190912.80366498063</v>
      </c>
      <c r="G207" s="1">
        <f>[本息繳款]-[利息]</f>
        <v>5059.7629308075529</v>
      </c>
      <c r="H207" s="1">
        <f>F206*[利率]/12</f>
        <v>494.63687020475749</v>
      </c>
      <c r="I207" s="1">
        <f>IF([期數]&lt;=第一段期數,第一段本息繳款,第二段本息繳款)</f>
        <v>5554.3998010123105</v>
      </c>
    </row>
    <row r="208" spans="4:9">
      <c r="D208" s="3">
        <v>205</v>
      </c>
      <c r="E208" s="16">
        <f>IF([期數]&lt;=第一段期數,第一段利率,第二段利率)</f>
        <v>3.0288129331387029E-2</v>
      </c>
      <c r="F208" s="1">
        <f>F207-[本金]</f>
        <v>185840.26983800353</v>
      </c>
      <c r="G208" s="1">
        <f>[本息繳款]-[利息]</f>
        <v>5072.5338269770909</v>
      </c>
      <c r="H208" s="1">
        <f>F207*[利率]/12</f>
        <v>481.86597403521938</v>
      </c>
      <c r="I208" s="1">
        <f>IF([期數]&lt;=第一段期數,第一段本息繳款,第二段本息繳款)</f>
        <v>5554.3998010123105</v>
      </c>
    </row>
    <row r="209" spans="4:9">
      <c r="D209" s="3">
        <v>206</v>
      </c>
      <c r="E209" s="16">
        <f>IF([期數]&lt;=第一段期數,第一段利率,第二段利率)</f>
        <v>3.0288129331387029E-2</v>
      </c>
      <c r="F209" s="1">
        <f>F208-[本金]</f>
        <v>180754.93288097731</v>
      </c>
      <c r="G209" s="1">
        <f>[本息繳款]-[利息]</f>
        <v>5085.3369570262012</v>
      </c>
      <c r="H209" s="1">
        <f>F208*[利率]/12</f>
        <v>469.06284398610956</v>
      </c>
      <c r="I209" s="1">
        <f>IF([期數]&lt;=第一段期數,第一段本息繳款,第二段本息繳款)</f>
        <v>5554.3998010123105</v>
      </c>
    </row>
    <row r="210" spans="4:9">
      <c r="D210" s="3">
        <v>207</v>
      </c>
      <c r="E210" s="16">
        <f>IF([期數]&lt;=第一段期數,第一段利率,第二段利率)</f>
        <v>3.0288129331387029E-2</v>
      </c>
      <c r="F210" s="1">
        <f>F209-[本金]</f>
        <v>175656.76047866378</v>
      </c>
      <c r="G210" s="1">
        <f>[本息繳款]-[利息]</f>
        <v>5098.1724023135421</v>
      </c>
      <c r="H210" s="1">
        <f>F209*[利率]/12</f>
        <v>456.22739869876858</v>
      </c>
      <c r="I210" s="1">
        <f>IF([期數]&lt;=第一段期數,第一段本息繳款,第二段本息繳款)</f>
        <v>5554.3998010123105</v>
      </c>
    </row>
    <row r="211" spans="4:9">
      <c r="D211" s="3">
        <v>208</v>
      </c>
      <c r="E211" s="16">
        <f>IF([期數]&lt;=第一段期數,第一段利率,第二段利率)</f>
        <v>3.0288129331387029E-2</v>
      </c>
      <c r="F211" s="1">
        <f>F210-[本金]</f>
        <v>170545.72023426066</v>
      </c>
      <c r="G211" s="1">
        <f>[本息繳款]-[利息]</f>
        <v>5111.0402444031233</v>
      </c>
      <c r="H211" s="1">
        <f>F210*[利率]/12</f>
        <v>443.35955660918688</v>
      </c>
      <c r="I211" s="1">
        <f>IF([期數]&lt;=第一段期數,第一段本息繳款,第二段本息繳款)</f>
        <v>5554.3998010123105</v>
      </c>
    </row>
    <row r="212" spans="4:9">
      <c r="D212" s="3">
        <v>209</v>
      </c>
      <c r="E212" s="16">
        <f>IF([期數]&lt;=第一段期數,第一段利率,第二段利率)</f>
        <v>3.0288129331387029E-2</v>
      </c>
      <c r="F212" s="1">
        <f>F211-[本金]</f>
        <v>165421.77966919585</v>
      </c>
      <c r="G212" s="1">
        <f>[本息繳款]-[利息]</f>
        <v>5123.9405650648241</v>
      </c>
      <c r="H212" s="1">
        <f>F211*[利率]/12</f>
        <v>430.45923594748638</v>
      </c>
      <c r="I212" s="1">
        <f>IF([期數]&lt;=第一段期數,第一段本息繳款,第二段本息繳款)</f>
        <v>5554.3998010123105</v>
      </c>
    </row>
    <row r="213" spans="4:9">
      <c r="D213" s="3">
        <v>210</v>
      </c>
      <c r="E213" s="16">
        <f>IF([期數]&lt;=第一段期數,第一段利率,第二段利率)</f>
        <v>3.0288129331387029E-2</v>
      </c>
      <c r="F213" s="1">
        <f>F212-[本金]</f>
        <v>160284.90622292095</v>
      </c>
      <c r="G213" s="1">
        <f>[本息繳款]-[利息]</f>
        <v>5136.8734462749089</v>
      </c>
      <c r="H213" s="1">
        <f>F212*[利率]/12</f>
        <v>417.52635473740111</v>
      </c>
      <c r="I213" s="1">
        <f>IF([期數]&lt;=第一段期數,第一段本息繳款,第二段本息繳款)</f>
        <v>5554.3998010123105</v>
      </c>
    </row>
    <row r="214" spans="4:9">
      <c r="D214" s="3">
        <v>211</v>
      </c>
      <c r="E214" s="16">
        <f>IF([期數]&lt;=第一段期數,第一段利率,第二段利率)</f>
        <v>3.0288129331387029E-2</v>
      </c>
      <c r="F214" s="1">
        <f>F213-[本金]</f>
        <v>155135.06725270441</v>
      </c>
      <c r="G214" s="1">
        <f>[本息繳款]-[利息]</f>
        <v>5149.838970216555</v>
      </c>
      <c r="H214" s="1">
        <f>F213*[利率]/12</f>
        <v>404.56083079575592</v>
      </c>
      <c r="I214" s="1">
        <f>IF([期數]&lt;=第一段期數,第一段本息繳款,第二段本息繳款)</f>
        <v>5554.3998010123105</v>
      </c>
    </row>
    <row r="215" spans="4:9">
      <c r="D215" s="3">
        <v>212</v>
      </c>
      <c r="E215" s="16">
        <f>IF([期數]&lt;=第一段期數,第一段利率,第二段利率)</f>
        <v>3.0288129331387029E-2</v>
      </c>
      <c r="F215" s="1">
        <f>F214-[本金]</f>
        <v>149972.23003342404</v>
      </c>
      <c r="G215" s="1">
        <f>[本息繳款]-[利息]</f>
        <v>5162.8372192803654</v>
      </c>
      <c r="H215" s="1">
        <f>F214*[利率]/12</f>
        <v>391.56258173194465</v>
      </c>
      <c r="I215" s="1">
        <f>IF([期數]&lt;=第一段期數,第一段本息繳款,第二段本息繳款)</f>
        <v>5554.3998010123105</v>
      </c>
    </row>
    <row r="216" spans="4:9">
      <c r="D216" s="3">
        <v>213</v>
      </c>
      <c r="E216" s="16">
        <f>IF([期數]&lt;=第一段期數,第一段利率,第二段利率)</f>
        <v>3.0288129331387029E-2</v>
      </c>
      <c r="F216" s="1">
        <f>F215-[本金]</f>
        <v>144796.36175735915</v>
      </c>
      <c r="G216" s="1">
        <f>[本息繳款]-[利息]</f>
        <v>5175.8682760649044</v>
      </c>
      <c r="H216" s="1">
        <f>F215*[利率]/12</f>
        <v>378.53152494740613</v>
      </c>
      <c r="I216" s="1">
        <f>IF([期數]&lt;=第一段期數,第一段本息繳款,第二段本息繳款)</f>
        <v>5554.3998010123105</v>
      </c>
    </row>
    <row r="217" spans="4:9">
      <c r="D217" s="3">
        <v>214</v>
      </c>
      <c r="E217" s="16">
        <f>IF([期數]&lt;=第一段期數,第一段利率,第二段利率)</f>
        <v>3.0288129331387029E-2</v>
      </c>
      <c r="F217" s="1">
        <f>F216-[本金]</f>
        <v>139607.42953398195</v>
      </c>
      <c r="G217" s="1">
        <f>[本息繳款]-[利息]</f>
        <v>5188.9322233772109</v>
      </c>
      <c r="H217" s="1">
        <f>F216*[利率]/12</f>
        <v>365.46757763509976</v>
      </c>
      <c r="I217" s="1">
        <f>IF([期數]&lt;=第一段期數,第一段本息繳款,第二段本息繳款)</f>
        <v>5554.3998010123105</v>
      </c>
    </row>
    <row r="218" spans="4:9">
      <c r="D218" s="3">
        <v>215</v>
      </c>
      <c r="E218" s="16">
        <f>IF([期數]&lt;=第一段期數,第一段利率,第二段利率)</f>
        <v>3.0288129331387029E-2</v>
      </c>
      <c r="F218" s="1">
        <f>F217-[本金]</f>
        <v>134405.40038974863</v>
      </c>
      <c r="G218" s="1">
        <f>[本息繳款]-[利息]</f>
        <v>5202.0291442333319</v>
      </c>
      <c r="H218" s="1">
        <f>F217*[利率]/12</f>
        <v>352.37065677897886</v>
      </c>
      <c r="I218" s="1">
        <f>IF([期數]&lt;=第一段期數,第一段本息繳款,第二段本息繳款)</f>
        <v>5554.3998010123105</v>
      </c>
    </row>
    <row r="219" spans="4:9">
      <c r="D219" s="3">
        <v>216</v>
      </c>
      <c r="E219" s="16">
        <f>IF([期數]&lt;=第一段期數,第一段利率,第二段利率)</f>
        <v>3.0288129331387029E-2</v>
      </c>
      <c r="F219" s="1">
        <f>F218-[本金]</f>
        <v>129190.24126788978</v>
      </c>
      <c r="G219" s="1">
        <f>[本息繳款]-[利息]</f>
        <v>5215.1591218588474</v>
      </c>
      <c r="H219" s="1">
        <f>F218*[利率]/12</f>
        <v>339.24067915346359</v>
      </c>
      <c r="I219" s="1">
        <f>IF([期數]&lt;=第一段期數,第一段本息繳款,第二段本息繳款)</f>
        <v>5554.3998010123105</v>
      </c>
    </row>
    <row r="220" spans="4:9">
      <c r="D220" s="3">
        <v>217</v>
      </c>
      <c r="E220" s="16">
        <f>IF([期數]&lt;=第一段期數,第一段利率,第二段利率)</f>
        <v>3.0288129331387029E-2</v>
      </c>
      <c r="F220" s="1">
        <f>F219-[本金]</f>
        <v>123961.91902820038</v>
      </c>
      <c r="G220" s="1">
        <f>[本息繳款]-[利息]</f>
        <v>5228.3222396893989</v>
      </c>
      <c r="H220" s="1">
        <f>F219*[利率]/12</f>
        <v>326.07756132291166</v>
      </c>
      <c r="I220" s="1">
        <f>IF([期數]&lt;=第一段期數,第一段本息繳款,第二段本息繳款)</f>
        <v>5554.3998010123105</v>
      </c>
    </row>
    <row r="221" spans="4:9">
      <c r="D221" s="3">
        <v>218</v>
      </c>
      <c r="E221" s="16">
        <f>IF([期數]&lt;=第一段期數,第一段利率,第二段利率)</f>
        <v>3.0288129331387029E-2</v>
      </c>
      <c r="F221" s="1">
        <f>F220-[本金]</f>
        <v>118720.40044682917</v>
      </c>
      <c r="G221" s="1">
        <f>[本息繳款]-[利息]</f>
        <v>5241.5185813712224</v>
      </c>
      <c r="H221" s="1">
        <f>F220*[利率]/12</f>
        <v>312.88121964108831</v>
      </c>
      <c r="I221" s="1">
        <f>IF([期數]&lt;=第一段期數,第一段本息繳款,第二段本息繳款)</f>
        <v>5554.3998010123105</v>
      </c>
    </row>
    <row r="222" spans="4:9">
      <c r="D222" s="3">
        <v>219</v>
      </c>
      <c r="E222" s="16">
        <f>IF([期數]&lt;=第一段期數,第一段利率,第二段利率)</f>
        <v>3.0288129331387029E-2</v>
      </c>
      <c r="F222" s="1">
        <f>F221-[本金]</f>
        <v>113465.65221606749</v>
      </c>
      <c r="G222" s="1">
        <f>[本息繳款]-[利息]</f>
        <v>5254.7482307616756</v>
      </c>
      <c r="H222" s="1">
        <f>F221*[利率]/12</f>
        <v>299.65157025063502</v>
      </c>
      <c r="I222" s="1">
        <f>IF([期數]&lt;=第一段期數,第一段本息繳款,第二段本息繳款)</f>
        <v>5554.3998010123105</v>
      </c>
    </row>
    <row r="223" spans="4:9">
      <c r="D223" s="3">
        <v>220</v>
      </c>
      <c r="E223" s="16">
        <f>IF([期數]&lt;=第一段期數,第一段利率,第二段利率)</f>
        <v>3.0288129331387029E-2</v>
      </c>
      <c r="F223" s="1">
        <f>F222-[本金]</f>
        <v>108197.64094413772</v>
      </c>
      <c r="G223" s="1">
        <f>[本息繳款]-[利息]</f>
        <v>5268.011271929774</v>
      </c>
      <c r="H223" s="1">
        <f>F222*[利率]/12</f>
        <v>286.38852908253614</v>
      </c>
      <c r="I223" s="1">
        <f>IF([期數]&lt;=第一段期數,第一段本息繳款,第二段本息繳款)</f>
        <v>5554.3998010123105</v>
      </c>
    </row>
    <row r="224" spans="4:9">
      <c r="D224" s="3">
        <v>221</v>
      </c>
      <c r="E224" s="16">
        <f>IF([期數]&lt;=第一段期數,第一段利率,第二段利率)</f>
        <v>3.0288129331387029E-2</v>
      </c>
      <c r="F224" s="1">
        <f>F223-[本金]</f>
        <v>102916.333154981</v>
      </c>
      <c r="G224" s="1">
        <f>[本息繳款]-[利息]</f>
        <v>5281.3077891567254</v>
      </c>
      <c r="H224" s="1">
        <f>F223*[利率]/12</f>
        <v>273.09201185558499</v>
      </c>
      <c r="I224" s="1">
        <f>IF([期數]&lt;=第一段期數,第一段本息繳款,第二段本息繳款)</f>
        <v>5554.3998010123105</v>
      </c>
    </row>
    <row r="225" spans="4:9">
      <c r="D225" s="3">
        <v>222</v>
      </c>
      <c r="E225" s="16">
        <f>IF([期數]&lt;=第一段期數,第一段利率,第二段利率)</f>
        <v>3.0288129331387029E-2</v>
      </c>
      <c r="F225" s="1">
        <f>F224-[本金]</f>
        <v>97621.695288044531</v>
      </c>
      <c r="G225" s="1">
        <f>[本息繳款]-[利息]</f>
        <v>5294.6378669364622</v>
      </c>
      <c r="H225" s="1">
        <f>F224*[利率]/12</f>
        <v>259.76193407584827</v>
      </c>
      <c r="I225" s="1">
        <f>IF([期數]&lt;=第一段期數,第一段本息繳款,第二段本息繳款)</f>
        <v>5554.3998010123105</v>
      </c>
    </row>
    <row r="226" spans="4:9">
      <c r="D226" s="3">
        <v>223</v>
      </c>
      <c r="E226" s="16">
        <f>IF([期數]&lt;=第一段期數,第一段利率,第二段利率)</f>
        <v>3.0288129331387029E-2</v>
      </c>
      <c r="F226" s="1">
        <f>F225-[本金]</f>
        <v>92313.693698068353</v>
      </c>
      <c r="G226" s="1">
        <f>[本息繳款]-[利息]</f>
        <v>5308.0015899761811</v>
      </c>
      <c r="H226" s="1">
        <f>F225*[利率]/12</f>
        <v>246.39821103612906</v>
      </c>
      <c r="I226" s="1">
        <f>IF([期數]&lt;=第一段期數,第一段本息繳款,第二段本息繳款)</f>
        <v>5554.3998010123105</v>
      </c>
    </row>
    <row r="227" spans="4:9">
      <c r="D227" s="3">
        <v>224</v>
      </c>
      <c r="E227" s="16">
        <f>IF([期數]&lt;=第一段期數,第一段利率,第二段利率)</f>
        <v>3.0288129331387029E-2</v>
      </c>
      <c r="F227" s="1">
        <f>F226-[本金]</f>
        <v>86992.294654871468</v>
      </c>
      <c r="G227" s="1">
        <f>[本息繳款]-[利息]</f>
        <v>5321.3990431968823</v>
      </c>
      <c r="H227" s="1">
        <f>F226*[利率]/12</f>
        <v>233.0007578154285</v>
      </c>
      <c r="I227" s="1">
        <f>IF([期數]&lt;=第一段期數,第一段本息繳款,第二段本息繳款)</f>
        <v>5554.3998010123105</v>
      </c>
    </row>
    <row r="228" spans="4:9">
      <c r="D228" s="3">
        <v>225</v>
      </c>
      <c r="E228" s="16">
        <f>IF([期數]&lt;=第一段期數,第一段利率,第二段利率)</f>
        <v>3.0288129331387029E-2</v>
      </c>
      <c r="F228" s="1">
        <f>F227-[本金]</f>
        <v>81657.464343137559</v>
      </c>
      <c r="G228" s="1">
        <f>[本息繳款]-[利息]</f>
        <v>5334.8303117339037</v>
      </c>
      <c r="H228" s="1">
        <f>F227*[利率]/12</f>
        <v>219.56948927840631</v>
      </c>
      <c r="I228" s="1">
        <f>IF([期數]&lt;=第一段期數,第一段本息繳款,第二段本息繳款)</f>
        <v>5554.3998010123105</v>
      </c>
    </row>
    <row r="229" spans="4:9">
      <c r="D229" s="3">
        <v>226</v>
      </c>
      <c r="E229" s="16">
        <f>IF([期數]&lt;=第一段期數,第一段利率,第二段利率)</f>
        <v>3.0288129331387029E-2</v>
      </c>
      <c r="F229" s="1">
        <f>F228-[本金]</f>
        <v>76309.168862200095</v>
      </c>
      <c r="G229" s="1">
        <f>[本息繳款]-[利息]</f>
        <v>5348.2954809374705</v>
      </c>
      <c r="H229" s="1">
        <f>F228*[利率]/12</f>
        <v>206.10432007483959</v>
      </c>
      <c r="I229" s="1">
        <f>IF([期數]&lt;=第一段期數,第一段本息繳款,第二段本息繳款)</f>
        <v>5554.3998010123105</v>
      </c>
    </row>
    <row r="230" spans="4:9">
      <c r="D230" s="3">
        <v>227</v>
      </c>
      <c r="E230" s="16">
        <f>IF([期數]&lt;=第一段期數,第一段利率,第二段利率)</f>
        <v>3.0288129331387029E-2</v>
      </c>
      <c r="F230" s="1">
        <f>F229-[本金]</f>
        <v>70947.374225826861</v>
      </c>
      <c r="G230" s="1">
        <f>[本息繳款]-[利息]</f>
        <v>5361.7946363732299</v>
      </c>
      <c r="H230" s="1">
        <f>F229*[利率]/12</f>
        <v>192.6051646390807</v>
      </c>
      <c r="I230" s="1">
        <f>IF([期數]&lt;=第一段期數,第一段本息繳款,第二段本息繳款)</f>
        <v>5554.3998010123105</v>
      </c>
    </row>
    <row r="231" spans="4:9">
      <c r="D231" s="3">
        <v>228</v>
      </c>
      <c r="E231" s="16">
        <f>IF([期數]&lt;=第一段期數,第一段利率,第二段利率)</f>
        <v>3.0288129331387029E-2</v>
      </c>
      <c r="F231" s="1">
        <f>F230-[本金]</f>
        <v>65572.046362004068</v>
      </c>
      <c r="G231" s="1">
        <f>[本息繳款]-[利息]</f>
        <v>5375.3278638227976</v>
      </c>
      <c r="H231" s="1">
        <f>F230*[利率]/12</f>
        <v>179.07193718951325</v>
      </c>
      <c r="I231" s="1">
        <f>IF([期數]&lt;=第一段期數,第一段本息繳款,第二段本息繳款)</f>
        <v>5554.3998010123105</v>
      </c>
    </row>
    <row r="232" spans="4:9">
      <c r="D232" s="3">
        <v>229</v>
      </c>
      <c r="E232" s="16">
        <f>IF([期數]&lt;=第一段期數,第一段利率,第二段利率)</f>
        <v>3.0288129331387029E-2</v>
      </c>
      <c r="F232" s="1">
        <f>F231-[本金]</f>
        <v>60183.151112719766</v>
      </c>
      <c r="G232" s="1">
        <f>[本息繳款]-[利息]</f>
        <v>5388.8952492843036</v>
      </c>
      <c r="H232" s="1">
        <f>F231*[利率]/12</f>
        <v>165.50455172800713</v>
      </c>
      <c r="I232" s="1">
        <f>IF([期數]&lt;=第一段期數,第一段本息繳款,第二段本息繳款)</f>
        <v>5554.3998010123105</v>
      </c>
    </row>
    <row r="233" spans="4:9">
      <c r="D233" s="3">
        <v>230</v>
      </c>
      <c r="E233" s="16">
        <f>IF([期數]&lt;=第一段期數,第一段利率,第二段利率)</f>
        <v>3.0288129331387029E-2</v>
      </c>
      <c r="F233" s="1">
        <f>F232-[本金]</f>
        <v>54780.654233746827</v>
      </c>
      <c r="G233" s="1">
        <f>[本息繳款]-[利息]</f>
        <v>5402.4968789729382</v>
      </c>
      <c r="H233" s="1">
        <f>F232*[利率]/12</f>
        <v>151.90292203937213</v>
      </c>
      <c r="I233" s="1">
        <f>IF([期數]&lt;=第一段期數,第一段本息繳款,第二段本息繳款)</f>
        <v>5554.3998010123105</v>
      </c>
    </row>
    <row r="234" spans="4:9">
      <c r="D234" s="3">
        <v>231</v>
      </c>
      <c r="E234" s="16">
        <f>IF([期數]&lt;=第一段期數,第一段利率,第二段利率)</f>
        <v>3.0288129331387029E-2</v>
      </c>
      <c r="F234" s="1">
        <f>F233-[本金]</f>
        <v>49364.521394425326</v>
      </c>
      <c r="G234" s="1">
        <f>[本息繳款]-[利息]</f>
        <v>5416.1328393215008</v>
      </c>
      <c r="H234" s="1">
        <f>F233*[利率]/12</f>
        <v>138.26696169080986</v>
      </c>
      <c r="I234" s="1">
        <f>IF([期數]&lt;=第一段期數,第一段本息繳款,第二段本息繳款)</f>
        <v>5554.3998010123105</v>
      </c>
    </row>
    <row r="235" spans="4:9">
      <c r="D235" s="3">
        <v>232</v>
      </c>
      <c r="E235" s="16">
        <f>IF([期數]&lt;=第一段期數,第一段利率,第二段利率)</f>
        <v>3.0288129331387029E-2</v>
      </c>
      <c r="F235" s="1">
        <f>F234-[本金]</f>
        <v>43934.718177444382</v>
      </c>
      <c r="G235" s="1">
        <f>[本息繳款]-[利息]</f>
        <v>5429.8032169809458</v>
      </c>
      <c r="H235" s="1">
        <f>F234*[利率]/12</f>
        <v>124.59658403136469</v>
      </c>
      <c r="I235" s="1">
        <f>IF([期數]&lt;=第一段期數,第一段本息繳款,第二段本息繳款)</f>
        <v>5554.3998010123105</v>
      </c>
    </row>
    <row r="236" spans="4:9">
      <c r="D236" s="3">
        <v>233</v>
      </c>
      <c r="E236" s="16">
        <f>IF([期數]&lt;=第一段期數,第一段利率,第二段利率)</f>
        <v>3.0288129331387029E-2</v>
      </c>
      <c r="F236" s="1">
        <f>F235-[本金]</f>
        <v>38491.210078623444</v>
      </c>
      <c r="G236" s="1">
        <f>[本息繳款]-[利息]</f>
        <v>5443.5080988209374</v>
      </c>
      <c r="H236" s="1">
        <f>F235*[利率]/12</f>
        <v>110.891702191373</v>
      </c>
      <c r="I236" s="1">
        <f>IF([期數]&lt;=第一段期數,第一段本息繳款,第二段本息繳款)</f>
        <v>5554.3998010123105</v>
      </c>
    </row>
    <row r="237" spans="4:9">
      <c r="D237" s="3">
        <v>234</v>
      </c>
      <c r="E237" s="16">
        <f>IF([期數]&lt;=第一段期數,第一段利率,第二段利率)</f>
        <v>3.0288129331387029E-2</v>
      </c>
      <c r="F237" s="1">
        <f>F236-[本金]</f>
        <v>33033.962506693046</v>
      </c>
      <c r="G237" s="1">
        <f>[本息繳款]-[利息]</f>
        <v>5457.2475719303993</v>
      </c>
      <c r="H237" s="1">
        <f>F236*[利率]/12</f>
        <v>97.15222908191123</v>
      </c>
      <c r="I237" s="1">
        <f>IF([期數]&lt;=第一段期數,第一段本息繳款,第二段本息繳款)</f>
        <v>5554.3998010123105</v>
      </c>
    </row>
    <row r="238" spans="4:9">
      <c r="D238" s="3">
        <v>235</v>
      </c>
      <c r="E238" s="16">
        <f>IF([期數]&lt;=第一段期數,第一段利率,第二段利率)</f>
        <v>3.0288129331387029E-2</v>
      </c>
      <c r="F238" s="1">
        <f>F237-[本金]</f>
        <v>27562.940783074977</v>
      </c>
      <c r="G238" s="1">
        <f>[本息繳款]-[利息]</f>
        <v>5471.0217236180679</v>
      </c>
      <c r="H238" s="1">
        <f>F237*[利率]/12</f>
        <v>83.378077394242425</v>
      </c>
      <c r="I238" s="1">
        <f>IF([期數]&lt;=第一段期數,第一段本息繳款,第二段本息繳款)</f>
        <v>5554.3998010123105</v>
      </c>
    </row>
    <row r="239" spans="4:9">
      <c r="D239" s="3">
        <v>236</v>
      </c>
      <c r="E239" s="16">
        <f>IF([期數]&lt;=第一段期數,第一段利率,第二段利率)</f>
        <v>3.0288129331387029E-2</v>
      </c>
      <c r="F239" s="1">
        <f>F238-[本金]</f>
        <v>22078.110141661928</v>
      </c>
      <c r="G239" s="1">
        <f>[本息繳款]-[利息]</f>
        <v>5484.8306414130493</v>
      </c>
      <c r="H239" s="1">
        <f>F238*[利率]/12</f>
        <v>69.569159599261411</v>
      </c>
      <c r="I239" s="1">
        <f>IF([期數]&lt;=第一段期數,第一段本息繳款,第二段本息繳款)</f>
        <v>5554.3998010123105</v>
      </c>
    </row>
    <row r="240" spans="4:9">
      <c r="D240" s="3">
        <v>237</v>
      </c>
      <c r="E240" s="16">
        <f>IF([期數]&lt;=第一段期數,第一段利率,第二段利率)</f>
        <v>3.0288129331387029E-2</v>
      </c>
      <c r="F240" s="1">
        <f>F239-[本金]</f>
        <v>16579.435728596556</v>
      </c>
      <c r="G240" s="1">
        <f>[本息繳款]-[利息]</f>
        <v>5498.6744130653715</v>
      </c>
      <c r="H240" s="1">
        <f>F239*[利率]/12</f>
        <v>55.725387946938675</v>
      </c>
      <c r="I240" s="1">
        <f>IF([期數]&lt;=第一段期數,第一段本息繳款,第二段本息繳款)</f>
        <v>5554.3998010123105</v>
      </c>
    </row>
    <row r="241" spans="4:9">
      <c r="D241" s="3">
        <v>238</v>
      </c>
      <c r="E241" s="16">
        <f>IF([期數]&lt;=第一段期數,第一段利率,第二段利率)</f>
        <v>3.0288129331387029E-2</v>
      </c>
      <c r="F241" s="1">
        <f>F240-[本金]</f>
        <v>11066.882602050009</v>
      </c>
      <c r="G241" s="1">
        <f>[本息繳款]-[利息]</f>
        <v>5512.5531265465479</v>
      </c>
      <c r="H241" s="1">
        <f>F240*[利率]/12</f>
        <v>41.846674465762618</v>
      </c>
      <c r="I241" s="1">
        <f>IF([期數]&lt;=第一段期數,第一段本息繳款,第二段本息繳款)</f>
        <v>5554.3998010123105</v>
      </c>
    </row>
    <row r="242" spans="4:9">
      <c r="D242" s="3">
        <v>239</v>
      </c>
      <c r="E242" s="16">
        <f>IF([期數]&lt;=第一段期數,第一段利率,第二段利率)</f>
        <v>3.0288129331387029E-2</v>
      </c>
      <c r="F242" s="1">
        <f>F241-[本金]</f>
        <v>5540.4157319998794</v>
      </c>
      <c r="G242" s="1">
        <f>[本息繳款]-[利息]</f>
        <v>5526.4668700501297</v>
      </c>
      <c r="H242" s="1">
        <f>F241*[利率]/12</f>
        <v>27.932930962180638</v>
      </c>
      <c r="I242" s="1">
        <f>IF([期數]&lt;=第一段期數,第一段本息繳款,第二段本息繳款)</f>
        <v>5554.3998010123105</v>
      </c>
    </row>
    <row r="243" spans="4:9">
      <c r="D243" s="3">
        <v>240</v>
      </c>
      <c r="E243" s="16">
        <f>IF([期數]&lt;=第一段期數,第一段利率,第二段利率)</f>
        <v>3.0288129331387029E-2</v>
      </c>
      <c r="F243" s="1">
        <f>F242-[本金]</f>
        <v>7.6079231803305447E-9</v>
      </c>
      <c r="G243" s="1">
        <f>[本息繳款]-[利息]</f>
        <v>5540.4157319922715</v>
      </c>
      <c r="H243" s="1">
        <f>F242*[利率]/12</f>
        <v>13.984069020038641</v>
      </c>
      <c r="I243" s="1">
        <f>IF([期數]&lt;=第一段期數,第一段本息繳款,第二段本息繳款)</f>
        <v>5554.3998010123105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10</vt:i4>
      </vt:variant>
    </vt:vector>
  </HeadingPairs>
  <TitlesOfParts>
    <vt:vector size="11" baseType="lpstr">
      <vt:lpstr>Sheet1</vt:lpstr>
      <vt:lpstr>平均利率</vt:lpstr>
      <vt:lpstr>第一段本息繳款</vt:lpstr>
      <vt:lpstr>第一段利率</vt:lpstr>
      <vt:lpstr>第一段期末餘額</vt:lpstr>
      <vt:lpstr>第一段期數</vt:lpstr>
      <vt:lpstr>第二段本息繳款</vt:lpstr>
      <vt:lpstr>第二段利率</vt:lpstr>
      <vt:lpstr>第二段期數</vt:lpstr>
      <vt:lpstr>貸款金額</vt:lpstr>
      <vt:lpstr>總期數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怪老子</dc:creator>
  <cp:lastModifiedBy>怪老子</cp:lastModifiedBy>
  <dcterms:created xsi:type="dcterms:W3CDTF">2012-06-06T00:50:35Z</dcterms:created>
  <dcterms:modified xsi:type="dcterms:W3CDTF">2012-06-06T14:41:15Z</dcterms:modified>
</cp:coreProperties>
</file>