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1532" windowHeight="5352" activeTab="0"/>
  </bookViews>
  <sheets>
    <sheet name="試算" sheetId="1" r:id="rId1"/>
    <sheet name="驗算" sheetId="2" r:id="rId2"/>
  </sheets>
  <definedNames>
    <definedName name="年數">'試算'!$B$3</definedName>
    <definedName name="單利本利和">'試算'!$B$4</definedName>
    <definedName name="單利年利率">'試算'!$B$2</definedName>
    <definedName name="期初本金">'試算'!$B$1</definedName>
    <definedName name="複利年利率">'試算'!$B$5</definedName>
  </definedNames>
  <calcPr fullCalcOnLoad="1"/>
</workbook>
</file>

<file path=xl/sharedStrings.xml><?xml version="1.0" encoding="utf-8"?>
<sst xmlns="http://schemas.openxmlformats.org/spreadsheetml/2006/main" count="11" uniqueCount="10">
  <si>
    <t>複利年利率</t>
  </si>
  <si>
    <t>單利年利率</t>
  </si>
  <si>
    <t>年數</t>
  </si>
  <si>
    <t>使用說明</t>
  </si>
  <si>
    <t>利息</t>
  </si>
  <si>
    <t>期初本金</t>
  </si>
  <si>
    <t>期末本利和</t>
  </si>
  <si>
    <t>單利本利和</t>
  </si>
  <si>
    <t>年度</t>
  </si>
  <si>
    <t>複利年利率驗算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</si>
</sst>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%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color theme="1"/>
      <name val="微軟正黑體"/>
      <family val="2"/>
    </font>
    <font>
      <sz val="11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17"/>
      <name val="微軟正黑體"/>
      <family val="2"/>
    </font>
    <font>
      <sz val="11"/>
      <color indexed="20"/>
      <name val="微軟正黑體"/>
      <family val="2"/>
    </font>
    <font>
      <sz val="11"/>
      <color indexed="60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b/>
      <sz val="11"/>
      <color indexed="9"/>
      <name val="微軟正黑體"/>
      <family val="2"/>
    </font>
    <font>
      <sz val="11"/>
      <color indexed="10"/>
      <name val="微軟正黑體"/>
      <family val="2"/>
    </font>
    <font>
      <i/>
      <sz val="11"/>
      <color indexed="23"/>
      <name val="微軟正黑體"/>
      <family val="2"/>
    </font>
    <font>
      <b/>
      <sz val="11"/>
      <color indexed="8"/>
      <name val="微軟正黑體"/>
      <family val="2"/>
    </font>
    <font>
      <sz val="11"/>
      <color indexed="9"/>
      <name val="微軟正黑體"/>
      <family val="2"/>
    </font>
    <font>
      <sz val="9"/>
      <name val="微軟正黑體"/>
      <family val="2"/>
    </font>
    <font>
      <sz val="12"/>
      <color indexed="8"/>
      <name val="微軟正黑體"/>
      <family val="2"/>
    </font>
    <font>
      <sz val="12"/>
      <color indexed="9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  <font>
      <sz val="12"/>
      <color theme="1"/>
      <name val="微軟正黑體"/>
      <family val="2"/>
    </font>
    <font>
      <sz val="12"/>
      <color theme="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77" fontId="37" fillId="33" borderId="10" xfId="0" applyNumberFormat="1" applyFont="1" applyFill="1" applyBorder="1" applyAlignment="1">
      <alignment vertical="center"/>
    </xf>
    <xf numFmtId="10" fontId="37" fillId="34" borderId="10" xfId="0" applyNumberFormat="1" applyFont="1" applyFill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8" fillId="35" borderId="10" xfId="0" applyFont="1" applyFill="1" applyBorder="1" applyAlignment="1">
      <alignment vertical="center"/>
    </xf>
    <xf numFmtId="10" fontId="38" fillId="35" borderId="10" xfId="38" applyNumberFormat="1" applyFont="1" applyFill="1" applyBorder="1" applyAlignment="1">
      <alignment vertical="center"/>
    </xf>
    <xf numFmtId="179" fontId="37" fillId="34" borderId="10" xfId="33" applyNumberFormat="1" applyFont="1" applyFill="1" applyBorder="1" applyAlignment="1">
      <alignment vertical="center"/>
    </xf>
    <xf numFmtId="178" fontId="37" fillId="33" borderId="10" xfId="33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57150</xdr:rowOff>
    </xdr:from>
    <xdr:to>
      <xdr:col>2</xdr:col>
      <xdr:colOff>647700</xdr:colOff>
      <xdr:row>12</xdr:row>
      <xdr:rowOff>76200</xdr:rowOff>
    </xdr:to>
    <xdr:pic>
      <xdr:nvPicPr>
        <xdr:cNvPr id="1" name="圖片 1" descr="怪老子理財3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2457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2:D12" totalsRowShown="0">
  <tableColumns count="4">
    <tableColumn id="1" name="年度"/>
    <tableColumn id="2" name="期初本金"/>
    <tableColumn id="3" name="利息"/>
    <tableColumn id="4" name="期末本利和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E1" sqref="E1"/>
    </sheetView>
  </sheetViews>
  <sheetFormatPr defaultColWidth="8.88671875" defaultRowHeight="15"/>
  <cols>
    <col min="1" max="1" width="11.4453125" style="0" customWidth="1"/>
    <col min="2" max="2" width="9.6640625" style="0" bestFit="1" customWidth="1"/>
    <col min="5" max="5" width="9.77734375" style="0" customWidth="1"/>
    <col min="7" max="7" width="11.5546875" style="0" customWidth="1"/>
  </cols>
  <sheetData>
    <row r="1" spans="1:2" ht="15">
      <c r="A1" s="1" t="s">
        <v>5</v>
      </c>
      <c r="B1" s="6">
        <v>100</v>
      </c>
    </row>
    <row r="2" spans="1:2" ht="15">
      <c r="A2" s="1" t="s">
        <v>1</v>
      </c>
      <c r="B2" s="2">
        <v>0.055</v>
      </c>
    </row>
    <row r="3" spans="1:2" ht="15">
      <c r="A3" s="3" t="s">
        <v>2</v>
      </c>
      <c r="B3" s="6">
        <v>5</v>
      </c>
    </row>
    <row r="4" spans="1:2" ht="15">
      <c r="A4" s="3" t="s">
        <v>7</v>
      </c>
      <c r="B4" s="7">
        <f>期初本金*(1+單利年利率*年數)</f>
        <v>127.49999999999999</v>
      </c>
    </row>
    <row r="5" spans="1:2" ht="15">
      <c r="A5" s="4" t="s">
        <v>0</v>
      </c>
      <c r="B5" s="5">
        <f>(單利本利和/期初本金)^(1/年數)-1</f>
        <v>0.04978904632428516</v>
      </c>
    </row>
    <row r="7" ht="14.25">
      <c r="A7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4" sqref="B4"/>
    </sheetView>
  </sheetViews>
  <sheetFormatPr defaultColWidth="8.88671875" defaultRowHeight="15"/>
  <sheetData>
    <row r="1" ht="14.25">
      <c r="A1" t="s">
        <v>9</v>
      </c>
    </row>
    <row r="2" spans="1:4" ht="14.25">
      <c r="A2" t="s">
        <v>8</v>
      </c>
      <c r="B2" s="8" t="s">
        <v>5</v>
      </c>
      <c r="C2" s="8" t="s">
        <v>4</v>
      </c>
      <c r="D2" s="8" t="s">
        <v>6</v>
      </c>
    </row>
    <row r="3" spans="1:4" ht="14.25">
      <c r="A3" s="8">
        <v>1</v>
      </c>
      <c r="B3" s="9">
        <f>IF(A3="","",期初本金)</f>
        <v>100</v>
      </c>
      <c r="C3" s="9">
        <f>B3*複利年利率</f>
        <v>4.978904632428516</v>
      </c>
      <c r="D3" s="9">
        <f>B3+C3</f>
        <v>104.97890463242851</v>
      </c>
    </row>
    <row r="4" spans="1:4" ht="14.25">
      <c r="A4" s="8">
        <f>IF(A3&lt;年數,A3+1,"")</f>
        <v>2</v>
      </c>
      <c r="B4" s="9">
        <f>IF(A4="","",D3)</f>
        <v>104.97890463242851</v>
      </c>
      <c r="C4" s="9">
        <f>IF(A4="","",B4*複利年利率)</f>
        <v>5.2267995458166965</v>
      </c>
      <c r="D4" s="9">
        <f>IF(A4="","",B4+C4)</f>
        <v>110.20570417824521</v>
      </c>
    </row>
    <row r="5" spans="1:4" ht="14.25">
      <c r="A5" s="8">
        <f>IF(A4&lt;年數,A4+1,"")</f>
        <v>3</v>
      </c>
      <c r="B5" s="9">
        <f>IF(A5="","",D4)</f>
        <v>110.20570417824521</v>
      </c>
      <c r="C5" s="9">
        <f>IF(A5="","",B5*複利年利率)</f>
        <v>5.487036910531117</v>
      </c>
      <c r="D5" s="9">
        <f>IF(A5="","",B5+C5)</f>
        <v>115.69274108877633</v>
      </c>
    </row>
    <row r="6" spans="1:4" ht="14.25">
      <c r="A6" s="8">
        <f>IF(A5&lt;年數,A5+1,"")</f>
        <v>4</v>
      </c>
      <c r="B6" s="9">
        <f>IF(A6="","",D5)</f>
        <v>115.69274108877633</v>
      </c>
      <c r="C6" s="9">
        <f>IF(A6="","",B6*複利年利率)</f>
        <v>5.760231245452614</v>
      </c>
      <c r="D6" s="9">
        <f>IF(A6="","",B6+C6)</f>
        <v>121.45297233422895</v>
      </c>
    </row>
    <row r="7" spans="1:4" ht="14.25">
      <c r="A7" s="8">
        <f>IF(A6&lt;年數,A6+1,"")</f>
        <v>5</v>
      </c>
      <c r="B7" s="9">
        <f>IF(A7="","",D6)</f>
        <v>121.45297233422895</v>
      </c>
      <c r="C7" s="9">
        <f>IF(A7="","",B7*複利年利率)</f>
        <v>6.047027665771049</v>
      </c>
      <c r="D7" s="9">
        <f>IF(A7="","",B7+C7)</f>
        <v>127.5</v>
      </c>
    </row>
    <row r="8" spans="1:4" ht="14.25">
      <c r="A8" s="8">
        <f>IF(A7&lt;年數,A7+1,"")</f>
      </c>
      <c r="B8" s="9">
        <f>IF(A8="","",D7)</f>
      </c>
      <c r="C8" s="9">
        <f>IF(A8="","",B8*複利年利率)</f>
      </c>
      <c r="D8" s="9">
        <f>IF(A8="","",B8+C8)</f>
      </c>
    </row>
    <row r="9" spans="1:4" ht="14.25">
      <c r="A9" s="8">
        <f>IF(A8&lt;年數,A8+1,"")</f>
      </c>
      <c r="B9" s="9">
        <f>IF(A9="","",D8)</f>
      </c>
      <c r="C9" s="9">
        <f>IF(A9="","",B9*複利年利率)</f>
      </c>
      <c r="D9" s="9">
        <f>IF(A9="","",B9+C9)</f>
      </c>
    </row>
    <row r="10" spans="1:4" ht="14.25">
      <c r="A10" s="8">
        <f>IF(A9&lt;年數,A9+1,"")</f>
      </c>
      <c r="B10" s="9">
        <f>IF(A10="","",D9)</f>
      </c>
      <c r="C10" s="9">
        <f>IF(A10="","",B10*複利年利率)</f>
      </c>
      <c r="D10" s="9">
        <f>IF(A10="","",B10+C10)</f>
      </c>
    </row>
    <row r="11" spans="1:4" ht="14.25">
      <c r="A11" s="8">
        <f>IF(A10&lt;年數,A10+1,"")</f>
      </c>
      <c r="B11" s="9">
        <f>IF(A11="","",D10)</f>
      </c>
      <c r="C11" s="9">
        <f>IF(A11="","",B11*複利年利率)</f>
      </c>
      <c r="D11" s="9">
        <f>IF(A11="","",B11+C11)</f>
      </c>
    </row>
    <row r="12" spans="1:4" ht="14.25">
      <c r="A12" s="8">
        <f>IF(A11&lt;年數,A11+1,"")</f>
      </c>
      <c r="B12" s="9">
        <f>IF(A12="","",D11)</f>
      </c>
      <c r="C12" s="9">
        <f>IF(A12="","",B12*複利年利率)</f>
      </c>
      <c r="D12" s="9">
        <f>IF(A12="","",B12+C12)</f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2012-03-17T04:08:12Z</dcterms:created>
  <dcterms:modified xsi:type="dcterms:W3CDTF">2012-03-17T14:38:01Z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