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◎ki\◎文稿\3書\2019-10雷浩斯3(大師智慧)-市場先生-陳家豐-阿格力-怪老子Excel簡單版-效率理財王\06怪老子Excel簡單版\◎◎網站上Excel需要更換\"/>
    </mc:Choice>
  </mc:AlternateContent>
  <bookViews>
    <workbookView xWindow="0" yWindow="0" windowWidth="13770" windowHeight="9360"/>
  </bookViews>
  <sheets>
    <sheet name="每月應投資金額" sheetId="1" r:id="rId1"/>
    <sheet name="退休前後年報酬率參考" sheetId="2" r:id="rId2"/>
  </sheets>
  <definedNames>
    <definedName name="目前已有退休準備金">每月應投資金額!$B$7</definedName>
    <definedName name="目前年齡">每月應投資金額!$B$5</definedName>
    <definedName name="退休金需求">每月應投資金額!$B$9</definedName>
    <definedName name="退休前年報酬率">每月應投資金額!$B$3</definedName>
    <definedName name="退休後年報酬率">每月應投資金額!$B$2</definedName>
    <definedName name="退休後每年需求費用現值">每月應投資金額!$B$4</definedName>
    <definedName name="通貨膨脹率">每月應投資金額!$B$1</definedName>
    <definedName name="通膨修正後每年費用">每月應投資金額!$B$8</definedName>
    <definedName name="預計退休年齡">每月應投資金額!$B$6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C3" i="2" l="1"/>
  <c r="D3" i="2" s="1"/>
  <c r="C2" i="2"/>
  <c r="D2" i="2" s="1"/>
</calcChain>
</file>

<file path=xl/sharedStrings.xml><?xml version="1.0" encoding="utf-8"?>
<sst xmlns="http://schemas.openxmlformats.org/spreadsheetml/2006/main" count="16" uniqueCount="16">
  <si>
    <t>退休後年報酬率</t>
    <phoneticPr fontId="1" type="noConversion"/>
  </si>
  <si>
    <t>退休前年報酬率</t>
    <phoneticPr fontId="1" type="noConversion"/>
  </si>
  <si>
    <t>目前年齡</t>
    <phoneticPr fontId="1" type="noConversion"/>
  </si>
  <si>
    <t>預計退休年齡</t>
    <phoneticPr fontId="1" type="noConversion"/>
  </si>
  <si>
    <t>目前已有退休準備金</t>
    <phoneticPr fontId="1" type="noConversion"/>
  </si>
  <si>
    <t>退休金需求</t>
    <phoneticPr fontId="1" type="noConversion"/>
  </si>
  <si>
    <t>退休前配置</t>
    <phoneticPr fontId="1" type="noConversion"/>
  </si>
  <si>
    <t>退休後配置</t>
    <phoneticPr fontId="1" type="noConversion"/>
  </si>
  <si>
    <t>通貨膨脹率</t>
    <phoneticPr fontId="1" type="noConversion"/>
  </si>
  <si>
    <t>目前每月應投資金額</t>
    <phoneticPr fontId="1" type="noConversion"/>
  </si>
  <si>
    <t>股票基金</t>
    <phoneticPr fontId="1" type="noConversion"/>
  </si>
  <si>
    <t>註：股票基金預設年報酬率12%，債券基金為6.5%</t>
    <phoneticPr fontId="1" type="noConversion"/>
  </si>
  <si>
    <t>債券基金</t>
    <phoneticPr fontId="1" type="noConversion"/>
  </si>
  <si>
    <t>加權平均報酬率</t>
    <phoneticPr fontId="1" type="noConversion"/>
  </si>
  <si>
    <t>通膨修正後每年費用</t>
    <phoneticPr fontId="1" type="noConversion"/>
  </si>
  <si>
    <t>退休後每年需求費用現值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</si>
</sst>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76" formatCode="#,##0_ ;[Red]\-#,##0\ "/>
  </numFmts>
  <fonts count="3" x14ac:knownFonts="1">
    <font>
      <sz val="11"/>
      <color theme="1"/>
      <name val="微軟正黑體"/>
      <family val="2"/>
      <charset val="136"/>
    </font>
    <font>
      <sz val="9"/>
      <name val="微軟正黑體"/>
      <family val="2"/>
      <charset val="136"/>
    </font>
    <font>
      <sz val="11"/>
      <color theme="0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8" fontId="2" fillId="4" borderId="2" xfId="0" applyNumberFormat="1" applyFont="1" applyFill="1" applyBorder="1">
      <alignment vertical="center"/>
    </xf>
    <xf numFmtId="10" fontId="0" fillId="2" borderId="3" xfId="0" applyNumberFormat="1" applyFill="1" applyBorder="1">
      <alignment vertical="center"/>
    </xf>
    <xf numFmtId="0" fontId="2" fillId="4" borderId="4" xfId="0" applyFont="1" applyFill="1" applyBorder="1">
      <alignment vertical="center"/>
    </xf>
    <xf numFmtId="10" fontId="0" fillId="2" borderId="5" xfId="0" applyNumberFormat="1" applyFill="1" applyBorder="1">
      <alignment vertical="center"/>
    </xf>
    <xf numFmtId="176" fontId="0" fillId="2" borderId="5" xfId="0" applyNumberFormat="1" applyFill="1" applyBorder="1">
      <alignment vertical="center"/>
    </xf>
    <xf numFmtId="0" fontId="2" fillId="4" borderId="6" xfId="0" applyFont="1" applyFill="1" applyBorder="1">
      <alignment vertical="center"/>
    </xf>
    <xf numFmtId="9" fontId="0" fillId="2" borderId="1" xfId="0" applyNumberFormat="1" applyFill="1" applyBorder="1">
      <alignment vertical="center"/>
    </xf>
    <xf numFmtId="9" fontId="0" fillId="5" borderId="1" xfId="0" applyNumberForma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10" fontId="0" fillId="5" borderId="5" xfId="0" applyNumberFormat="1" applyFill="1" applyBorder="1">
      <alignment vertical="center"/>
    </xf>
    <xf numFmtId="0" fontId="2" fillId="3" borderId="6" xfId="0" applyFont="1" applyFill="1" applyBorder="1">
      <alignment vertical="center"/>
    </xf>
    <xf numFmtId="9" fontId="0" fillId="2" borderId="9" xfId="0" applyNumberFormat="1" applyFill="1" applyBorder="1">
      <alignment vertical="center"/>
    </xf>
    <xf numFmtId="9" fontId="0" fillId="5" borderId="9" xfId="0" applyNumberFormat="1" applyFill="1" applyBorder="1">
      <alignment vertical="center"/>
    </xf>
    <xf numFmtId="10" fontId="0" fillId="5" borderId="7" xfId="0" applyNumberFormat="1" applyFill="1" applyBorder="1">
      <alignment vertical="center"/>
    </xf>
    <xf numFmtId="176" fontId="0" fillId="6" borderId="5" xfId="0" applyNumberFormat="1" applyFill="1" applyBorder="1">
      <alignment vertical="center"/>
    </xf>
    <xf numFmtId="176" fontId="0" fillId="7" borderId="7" xfId="0" applyNumberFormat="1" applyFill="1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masterhsiao.com.tw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masterhsiao.com.t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17859</xdr:colOff>
      <xdr:row>0</xdr:row>
      <xdr:rowOff>0</xdr:rowOff>
    </xdr:from>
    <xdr:to>
      <xdr:col>5</xdr:col>
      <xdr:colOff>409401</xdr:colOff>
      <xdr:row>3</xdr:row>
      <xdr:rowOff>184361</xdr:rowOff>
    </xdr:to>
    <xdr:pic>
      <xdr:nvPicPr>
        <xdr:cNvPr id="3" name="圖片 2" descr="怪老子理財3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63830" y="0"/>
          <a:ext cx="1872000" cy="7558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4254</xdr:colOff>
      <xdr:row>0</xdr:row>
      <xdr:rowOff>0</xdr:rowOff>
    </xdr:from>
    <xdr:to>
      <xdr:col>7</xdr:col>
      <xdr:colOff>352254</xdr:colOff>
      <xdr:row>3</xdr:row>
      <xdr:rowOff>172455</xdr:rowOff>
    </xdr:to>
    <xdr:pic>
      <xdr:nvPicPr>
        <xdr:cNvPr id="2" name="圖片 1" descr="怪老子理財3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98801" y="0"/>
          <a:ext cx="1872000" cy="755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tabSelected="1" zoomScale="130" zoomScaleNormal="130" workbookViewId="0">
      <selection activeCell="B1" sqref="B1"/>
    </sheetView>
  </sheetViews>
  <sheetFormatPr defaultRowHeight="15" x14ac:dyDescent="0.25"/>
  <cols>
    <col min="1" max="1" width="18.33203125" bestFit="1" customWidth="1"/>
    <col min="2" max="2" width="10.6640625" bestFit="1" customWidth="1"/>
    <col min="3" max="3" width="7.6640625" customWidth="1"/>
    <col min="4" max="4" width="9.109375" customWidth="1"/>
    <col min="5" max="5" width="8.109375" customWidth="1"/>
    <col min="6" max="6" width="8.33203125" customWidth="1"/>
    <col min="7" max="7" width="10.109375" customWidth="1"/>
    <col min="8" max="8" width="9.5546875" customWidth="1"/>
  </cols>
  <sheetData>
    <row r="1" spans="1:2" x14ac:dyDescent="0.25">
      <c r="A1" s="1" t="s">
        <v>8</v>
      </c>
      <c r="B1" s="2">
        <v>0.02</v>
      </c>
    </row>
    <row r="2" spans="1:2" x14ac:dyDescent="0.25">
      <c r="A2" s="3" t="s">
        <v>0</v>
      </c>
      <c r="B2" s="4">
        <v>0.08</v>
      </c>
    </row>
    <row r="3" spans="1:2" x14ac:dyDescent="0.25">
      <c r="A3" s="3" t="s">
        <v>1</v>
      </c>
      <c r="B3" s="4">
        <v>0.1</v>
      </c>
    </row>
    <row r="4" spans="1:2" x14ac:dyDescent="0.25">
      <c r="A4" s="3" t="s">
        <v>15</v>
      </c>
      <c r="B4" s="5">
        <v>500000</v>
      </c>
    </row>
    <row r="5" spans="1:2" x14ac:dyDescent="0.25">
      <c r="A5" s="3" t="s">
        <v>2</v>
      </c>
      <c r="B5" s="5">
        <v>25</v>
      </c>
    </row>
    <row r="6" spans="1:2" x14ac:dyDescent="0.25">
      <c r="A6" s="3" t="s">
        <v>3</v>
      </c>
      <c r="B6" s="5">
        <v>50</v>
      </c>
    </row>
    <row r="7" spans="1:2" x14ac:dyDescent="0.25">
      <c r="A7" s="3" t="s">
        <v>4</v>
      </c>
      <c r="B7" s="5">
        <v>200000</v>
      </c>
    </row>
    <row r="8" spans="1:2" x14ac:dyDescent="0.25">
      <c r="A8" s="3" t="s">
        <v>14</v>
      </c>
      <c r="B8" s="18">
        <f>退休後每年需求費用現值*(1+通貨膨脹率)^(預計退休年齡-目前年齡)</f>
        <v>820302.99723236472</v>
      </c>
    </row>
    <row r="9" spans="1:2" x14ac:dyDescent="0.25">
      <c r="A9" s="3" t="s">
        <v>5</v>
      </c>
      <c r="B9" s="18">
        <f>通膨修正後每年費用/(退休後年報酬率-通貨膨脹率)</f>
        <v>13671716.620539412</v>
      </c>
    </row>
    <row r="10" spans="1:2" ht="15.75" thickBot="1" x14ac:dyDescent="0.3">
      <c r="A10" s="6" t="s">
        <v>9</v>
      </c>
      <c r="B10" s="19">
        <f>-PMT(退休前年報酬率,(預計退休年齡-目前年齡),-目前已有退休準備金,退休金需求)/12</f>
        <v>9748.4489267623667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showGridLines="0" zoomScale="130" zoomScaleNormal="130" workbookViewId="0">
      <selection activeCell="B2" sqref="B2"/>
    </sheetView>
  </sheetViews>
  <sheetFormatPr defaultRowHeight="15" x14ac:dyDescent="0.25"/>
  <cols>
    <col min="2" max="3" width="8.21875" bestFit="1" customWidth="1"/>
    <col min="4" max="4" width="12.44140625" customWidth="1"/>
  </cols>
  <sheetData>
    <row r="1" spans="1:4" x14ac:dyDescent="0.25">
      <c r="A1" s="9"/>
      <c r="B1" s="10" t="s">
        <v>10</v>
      </c>
      <c r="C1" s="10" t="s">
        <v>12</v>
      </c>
      <c r="D1" s="11" t="s">
        <v>13</v>
      </c>
    </row>
    <row r="2" spans="1:4" x14ac:dyDescent="0.25">
      <c r="A2" s="12" t="s">
        <v>6</v>
      </c>
      <c r="B2" s="7">
        <v>0.5</v>
      </c>
      <c r="C2" s="8">
        <f>1-B2</f>
        <v>0.5</v>
      </c>
      <c r="D2" s="13">
        <f>B2*12%+C2*6.5%</f>
        <v>9.2499999999999999E-2</v>
      </c>
    </row>
    <row r="3" spans="1:4" ht="15.75" thickBot="1" x14ac:dyDescent="0.3">
      <c r="A3" s="14" t="s">
        <v>7</v>
      </c>
      <c r="B3" s="15">
        <v>0.2</v>
      </c>
      <c r="C3" s="16">
        <f>1-B3</f>
        <v>0.8</v>
      </c>
      <c r="D3" s="17">
        <f>B3*12%+C3*6.5%</f>
        <v>7.6000000000000012E-2</v>
      </c>
    </row>
    <row r="4" spans="1:4" x14ac:dyDescent="0.25">
      <c r="A4" t="s">
        <v>11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9</vt:i4>
      </vt:variant>
    </vt:vector>
  </HeadingPairs>
  <TitlesOfParts>
    <vt:vector size="11" baseType="lpstr">
      <vt:lpstr>每月應投資金額</vt:lpstr>
      <vt:lpstr>退休前後年報酬率參考</vt:lpstr>
      <vt:lpstr>目前已有退休準備金</vt:lpstr>
      <vt:lpstr>目前年齡</vt:lpstr>
      <vt:lpstr>退休金需求</vt:lpstr>
      <vt:lpstr>退休前年報酬率</vt:lpstr>
      <vt:lpstr>退休後年報酬率</vt:lpstr>
      <vt:lpstr>退休後每年需求費用現值</vt:lpstr>
      <vt:lpstr>通貨膨脹率</vt:lpstr>
      <vt:lpstr>通膨修正後每年費用</vt:lpstr>
      <vt:lpstr>預計退休年齡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怪老子</dc:creator>
  <cp:lastModifiedBy>Cindy</cp:lastModifiedBy>
  <dcterms:created xsi:type="dcterms:W3CDTF">2012-10-11T13:08:34Z</dcterms:created>
  <dcterms:modified xsi:type="dcterms:W3CDTF">2019-06-18T10:13:09Z</dcterms:modified>
</cp:coreProperties>
</file>