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88" yWindow="60" windowWidth="10476" windowHeight="5352" activeTab="0"/>
  </bookViews>
  <sheets>
    <sheet name="餐廳市值" sheetId="1" r:id="rId1"/>
  </sheets>
  <definedNames>
    <definedName name="每年淨利">'餐廳市值'!$B$1</definedName>
    <definedName name="要求報酬率">'餐廳市值'!$B$2</definedName>
  </definedNames>
  <calcPr fullCalcOnLoad="1"/>
</workbook>
</file>

<file path=xl/sharedStrings.xml><?xml version="1.0" encoding="utf-8"?>
<sst xmlns="http://schemas.openxmlformats.org/spreadsheetml/2006/main" count="11" uniqueCount="10">
  <si>
    <t>現值</t>
  </si>
  <si>
    <t>成長率</t>
  </si>
  <si>
    <t>年度</t>
  </si>
  <si>
    <t>每年淨利</t>
  </si>
  <si>
    <t>要求報酬率</t>
  </si>
  <si>
    <t>餐廳現值</t>
  </si>
  <si>
    <t>發行股數</t>
  </si>
  <si>
    <t>每股價值</t>
  </si>
  <si>
    <t>年度</t>
  </si>
  <si>
    <t>盈餘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</si>
</sst>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%"/>
  </numFmts>
  <fonts count="38">
    <font>
      <sz val="11"/>
      <color theme="1"/>
      <name val="微軟正黑體"/>
      <family val="2"/>
    </font>
    <font>
      <sz val="11"/>
      <color indexed="8"/>
      <name val="微軟正黑體"/>
      <family val="2"/>
    </font>
    <font>
      <sz val="9"/>
      <name val="微軟正黑體"/>
      <family val="2"/>
    </font>
    <font>
      <sz val="10"/>
      <color indexed="8"/>
      <name val="新細明體"/>
      <family val="1"/>
    </font>
    <font>
      <sz val="11"/>
      <color indexed="9"/>
      <name val="微軟正黑體"/>
      <family val="2"/>
    </font>
    <font>
      <sz val="11"/>
      <color indexed="60"/>
      <name val="微軟正黑體"/>
      <family val="2"/>
    </font>
    <font>
      <b/>
      <sz val="11"/>
      <color indexed="8"/>
      <name val="微軟正黑體"/>
      <family val="2"/>
    </font>
    <font>
      <sz val="11"/>
      <color indexed="17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i/>
      <sz val="11"/>
      <color indexed="23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9"/>
      <name val="微軟正黑體"/>
      <family val="2"/>
    </font>
    <font>
      <sz val="11"/>
      <color indexed="20"/>
      <name val="微軟正黑體"/>
      <family val="2"/>
    </font>
    <font>
      <sz val="11"/>
      <color indexed="10"/>
      <name val="微軟正黑體"/>
      <family val="2"/>
    </font>
    <font>
      <b/>
      <sz val="10"/>
      <color indexed="8"/>
      <name val="新細明體"/>
      <family val="1"/>
    </font>
    <font>
      <b/>
      <sz val="18"/>
      <color indexed="8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77" fontId="0" fillId="34" borderId="11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179" fontId="0" fillId="35" borderId="11" xfId="38" applyNumberFormat="1" applyFont="1" applyFill="1" applyBorder="1" applyAlignment="1">
      <alignment horizontal="center" vertical="center"/>
    </xf>
    <xf numFmtId="177" fontId="0" fillId="35" borderId="11" xfId="0" applyNumberFormat="1" applyFont="1" applyFill="1" applyBorder="1" applyAlignment="1">
      <alignment vertical="center"/>
    </xf>
    <xf numFmtId="177" fontId="0" fillId="35" borderId="12" xfId="0" applyNumberFormat="1" applyFont="1" applyFill="1" applyBorder="1" applyAlignment="1">
      <alignment vertical="center"/>
    </xf>
    <xf numFmtId="179" fontId="0" fillId="34" borderId="11" xfId="38" applyNumberFormat="1" applyFont="1" applyFill="1" applyBorder="1" applyAlignment="1">
      <alignment horizontal="center" vertical="center"/>
    </xf>
    <xf numFmtId="177" fontId="0" fillId="34" borderId="12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79" fontId="0" fillId="34" borderId="13" xfId="38" applyNumberFormat="1" applyFont="1" applyFill="1" applyBorder="1" applyAlignment="1">
      <alignment horizontal="center" vertical="center"/>
    </xf>
    <xf numFmtId="177" fontId="0" fillId="34" borderId="13" xfId="0" applyNumberFormat="1" applyFont="1" applyFill="1" applyBorder="1" applyAlignment="1">
      <alignment vertical="center"/>
    </xf>
    <xf numFmtId="177" fontId="0" fillId="34" borderId="0" xfId="0" applyNumberFormat="1" applyFont="1" applyFill="1" applyAlignment="1">
      <alignment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177" fontId="0" fillId="36" borderId="15" xfId="33" applyNumberFormat="1" applyFont="1" applyFill="1" applyBorder="1" applyAlignment="1">
      <alignment vertical="center"/>
    </xf>
    <xf numFmtId="9" fontId="0" fillId="36" borderId="15" xfId="0" applyNumberFormat="1" applyFill="1" applyBorder="1" applyAlignment="1">
      <alignment vertical="center"/>
    </xf>
    <xf numFmtId="177" fontId="0" fillId="36" borderId="15" xfId="0" applyNumberFormat="1" applyFill="1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9" fontId="0" fillId="36" borderId="15" xfId="0" applyNumberFormat="1" applyFill="1" applyBorder="1" applyAlignment="1">
      <alignment horizontal="center" vertical="center"/>
    </xf>
    <xf numFmtId="177" fontId="0" fillId="37" borderId="15" xfId="0" applyNumberFormat="1" applyFill="1" applyBorder="1" applyAlignment="1">
      <alignment vertical="center"/>
    </xf>
    <xf numFmtId="176" fontId="0" fillId="37" borderId="15" xfId="0" applyNumberForma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微軟正黑體"/>
                <a:ea typeface="微軟正黑體"/>
                <a:cs typeface="微軟正黑體"/>
              </a:rPr>
              <a:t>盈餘及現值</a:t>
            </a:r>
          </a:p>
        </c:rich>
      </c:tx>
      <c:layout>
        <c:manualLayout>
          <c:xMode val="factor"/>
          <c:yMode val="factor"/>
          <c:x val="0.00175"/>
          <c:y val="-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05"/>
          <c:w val="0.8287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'餐廳市值'!$C$7</c:f>
              <c:strCache>
                <c:ptCount val="1"/>
                <c:pt idx="0">
                  <c:v>盈餘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'餐廳市值'!$C$8:$C$58</c:f>
              <c:numCache/>
            </c:numRef>
          </c:val>
        </c:ser>
        <c:ser>
          <c:idx val="1"/>
          <c:order val="1"/>
          <c:tx>
            <c:strRef>
              <c:f>'餐廳市值'!$D$7</c:f>
              <c:strCache>
                <c:ptCount val="1"/>
                <c:pt idx="0">
                  <c:v>現值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'餐廳市值'!$D$8:$D$58</c:f>
              <c:numCache/>
            </c:numRef>
          </c:val>
        </c:ser>
        <c:axId val="24541017"/>
        <c:axId val="19542562"/>
      </c:barChart>
      <c:catAx>
        <c:axId val="2454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2562"/>
        <c:crosses val="autoZero"/>
        <c:auto val="1"/>
        <c:lblOffset val="100"/>
        <c:tickLblSkip val="3"/>
        <c:noMultiLvlLbl val="0"/>
      </c:catAx>
      <c:valAx>
        <c:axId val="19542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101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0725"/>
          <c:w val="0.105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0</xdr:row>
      <xdr:rowOff>0</xdr:rowOff>
    </xdr:from>
    <xdr:to>
      <xdr:col>11</xdr:col>
      <xdr:colOff>57150</xdr:colOff>
      <xdr:row>5</xdr:row>
      <xdr:rowOff>0</xdr:rowOff>
    </xdr:to>
    <xdr:pic>
      <xdr:nvPicPr>
        <xdr:cNvPr id="1" name="圖片 1" descr="怪老子理財3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2476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6</xdr:row>
      <xdr:rowOff>19050</xdr:rowOff>
    </xdr:from>
    <xdr:to>
      <xdr:col>11</xdr:col>
      <xdr:colOff>504825</xdr:colOff>
      <xdr:row>21</xdr:row>
      <xdr:rowOff>0</xdr:rowOff>
    </xdr:to>
    <xdr:graphicFrame>
      <xdr:nvGraphicFramePr>
        <xdr:cNvPr id="2" name="圖表 2"/>
        <xdr:cNvGraphicFramePr/>
      </xdr:nvGraphicFramePr>
      <xdr:xfrm>
        <a:off x="4686300" y="1181100"/>
        <a:ext cx="51911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5" sqref="D5"/>
    </sheetView>
  </sheetViews>
  <sheetFormatPr defaultColWidth="8.88671875" defaultRowHeight="15"/>
  <cols>
    <col min="1" max="1" width="10.4453125" style="0" bestFit="1" customWidth="1"/>
    <col min="2" max="2" width="13.4453125" style="0" bestFit="1" customWidth="1"/>
    <col min="3" max="4" width="10.88671875" style="0" bestFit="1" customWidth="1"/>
    <col min="8" max="8" width="10.3359375" style="0" bestFit="1" customWidth="1"/>
  </cols>
  <sheetData>
    <row r="1" spans="1:7" ht="15.75" thickBot="1">
      <c r="A1" s="19" t="s">
        <v>3</v>
      </c>
      <c r="B1" s="20">
        <v>3000000</v>
      </c>
      <c r="F1" s="4" t="s">
        <v>8</v>
      </c>
      <c r="G1" s="4" t="s">
        <v>1</v>
      </c>
    </row>
    <row r="2" spans="1:7" ht="15.75" thickTop="1">
      <c r="A2" s="19" t="s">
        <v>4</v>
      </c>
      <c r="B2" s="21">
        <v>0.2</v>
      </c>
      <c r="F2" s="23">
        <v>0</v>
      </c>
      <c r="G2" s="24">
        <v>0</v>
      </c>
    </row>
    <row r="3" spans="1:7" ht="15">
      <c r="A3" s="19" t="s">
        <v>6</v>
      </c>
      <c r="B3" s="22">
        <v>100000</v>
      </c>
      <c r="F3" s="23">
        <v>0</v>
      </c>
      <c r="G3" s="24">
        <v>0</v>
      </c>
    </row>
    <row r="4" spans="1:7" ht="15">
      <c r="A4" s="19" t="s">
        <v>5</v>
      </c>
      <c r="B4" s="25">
        <f>SUM(D9:D58)</f>
        <v>14998351.727713244</v>
      </c>
      <c r="F4" s="23">
        <v>0</v>
      </c>
      <c r="G4" s="24">
        <v>0</v>
      </c>
    </row>
    <row r="5" spans="1:6" ht="15">
      <c r="A5" s="19" t="s">
        <v>7</v>
      </c>
      <c r="B5" s="26">
        <f>B4/B3</f>
        <v>149.98351727713245</v>
      </c>
      <c r="F5" s="1"/>
    </row>
    <row r="7" spans="1:8" ht="15" thickBot="1">
      <c r="A7" s="4" t="s">
        <v>2</v>
      </c>
      <c r="B7" s="4" t="s">
        <v>1</v>
      </c>
      <c r="C7" s="4" t="s">
        <v>9</v>
      </c>
      <c r="D7" s="18" t="s">
        <v>0</v>
      </c>
      <c r="H7" s="2"/>
    </row>
    <row r="8" spans="1:8" ht="15" thickTop="1">
      <c r="A8" s="5">
        <v>0</v>
      </c>
      <c r="B8" s="5"/>
      <c r="C8" s="6">
        <f>每年淨利</f>
        <v>3000000</v>
      </c>
      <c r="D8" s="7"/>
      <c r="H8" s="2"/>
    </row>
    <row r="9" spans="1:8" ht="14.25">
      <c r="A9" s="8">
        <v>1</v>
      </c>
      <c r="B9" s="9">
        <f aca="true" t="shared" si="0" ref="B9:B40">VLOOKUP(A9,$F$2:$G$4,2)</f>
        <v>0</v>
      </c>
      <c r="C9" s="10">
        <f aca="true" t="shared" si="1" ref="C9:C40">C8*(1+B9)</f>
        <v>3000000</v>
      </c>
      <c r="D9" s="11">
        <f aca="true" t="shared" si="2" ref="D9:D40">C9/(1+要求報酬率)^A9</f>
        <v>2500000</v>
      </c>
      <c r="G9" s="1"/>
      <c r="H9" s="3"/>
    </row>
    <row r="10" spans="1:8" ht="14.25">
      <c r="A10" s="5">
        <f>A9+1</f>
        <v>2</v>
      </c>
      <c r="B10" s="12">
        <f t="shared" si="0"/>
        <v>0</v>
      </c>
      <c r="C10" s="6">
        <f t="shared" si="1"/>
        <v>3000000</v>
      </c>
      <c r="D10" s="13">
        <f t="shared" si="2"/>
        <v>2083333.3333333335</v>
      </c>
      <c r="G10" s="1"/>
      <c r="H10" s="3"/>
    </row>
    <row r="11" spans="1:8" ht="14.25">
      <c r="A11" s="8">
        <f aca="true" t="shared" si="3" ref="A11:A38">A10+1</f>
        <v>3</v>
      </c>
      <c r="B11" s="9">
        <f t="shared" si="0"/>
        <v>0</v>
      </c>
      <c r="C11" s="10">
        <f t="shared" si="1"/>
        <v>3000000</v>
      </c>
      <c r="D11" s="11">
        <f t="shared" si="2"/>
        <v>1736111.1111111112</v>
      </c>
      <c r="G11" s="1"/>
      <c r="H11" s="3"/>
    </row>
    <row r="12" spans="1:8" ht="14.25">
      <c r="A12" s="5">
        <f t="shared" si="3"/>
        <v>4</v>
      </c>
      <c r="B12" s="12">
        <f t="shared" si="0"/>
        <v>0</v>
      </c>
      <c r="C12" s="6">
        <f t="shared" si="1"/>
        <v>3000000</v>
      </c>
      <c r="D12" s="13">
        <f t="shared" si="2"/>
        <v>1446759.2592592593</v>
      </c>
      <c r="G12" s="1"/>
      <c r="H12" s="3"/>
    </row>
    <row r="13" spans="1:4" ht="14.25">
      <c r="A13" s="8">
        <f t="shared" si="3"/>
        <v>5</v>
      </c>
      <c r="B13" s="9">
        <f t="shared" si="0"/>
        <v>0</v>
      </c>
      <c r="C13" s="10">
        <f t="shared" si="1"/>
        <v>3000000</v>
      </c>
      <c r="D13" s="11">
        <f t="shared" si="2"/>
        <v>1205632.7160493827</v>
      </c>
    </row>
    <row r="14" spans="1:4" ht="14.25">
      <c r="A14" s="5">
        <f t="shared" si="3"/>
        <v>6</v>
      </c>
      <c r="B14" s="12">
        <f t="shared" si="0"/>
        <v>0</v>
      </c>
      <c r="C14" s="6">
        <f t="shared" si="1"/>
        <v>3000000</v>
      </c>
      <c r="D14" s="13">
        <f t="shared" si="2"/>
        <v>1004693.9300411524</v>
      </c>
    </row>
    <row r="15" spans="1:4" ht="14.25">
      <c r="A15" s="8">
        <f t="shared" si="3"/>
        <v>7</v>
      </c>
      <c r="B15" s="9">
        <f t="shared" si="0"/>
        <v>0</v>
      </c>
      <c r="C15" s="10">
        <f t="shared" si="1"/>
        <v>3000000</v>
      </c>
      <c r="D15" s="11">
        <f t="shared" si="2"/>
        <v>837244.9417009603</v>
      </c>
    </row>
    <row r="16" spans="1:4" ht="14.25">
      <c r="A16" s="5">
        <f t="shared" si="3"/>
        <v>8</v>
      </c>
      <c r="B16" s="12">
        <f t="shared" si="0"/>
        <v>0</v>
      </c>
      <c r="C16" s="6">
        <f t="shared" si="1"/>
        <v>3000000</v>
      </c>
      <c r="D16" s="13">
        <f t="shared" si="2"/>
        <v>697704.1180841336</v>
      </c>
    </row>
    <row r="17" spans="1:4" ht="14.25">
      <c r="A17" s="8">
        <f t="shared" si="3"/>
        <v>9</v>
      </c>
      <c r="B17" s="9">
        <f t="shared" si="0"/>
        <v>0</v>
      </c>
      <c r="C17" s="10">
        <f t="shared" si="1"/>
        <v>3000000</v>
      </c>
      <c r="D17" s="11">
        <f t="shared" si="2"/>
        <v>581420.0984034446</v>
      </c>
    </row>
    <row r="18" spans="1:4" ht="14.25">
      <c r="A18" s="5">
        <f t="shared" si="3"/>
        <v>10</v>
      </c>
      <c r="B18" s="12">
        <f t="shared" si="0"/>
        <v>0</v>
      </c>
      <c r="C18" s="6">
        <f t="shared" si="1"/>
        <v>3000000</v>
      </c>
      <c r="D18" s="13">
        <f t="shared" si="2"/>
        <v>484516.74866953725</v>
      </c>
    </row>
    <row r="19" spans="1:4" ht="14.25">
      <c r="A19" s="8">
        <f t="shared" si="3"/>
        <v>11</v>
      </c>
      <c r="B19" s="9">
        <f t="shared" si="0"/>
        <v>0</v>
      </c>
      <c r="C19" s="10">
        <f t="shared" si="1"/>
        <v>3000000</v>
      </c>
      <c r="D19" s="11">
        <f t="shared" si="2"/>
        <v>403763.9572246144</v>
      </c>
    </row>
    <row r="20" spans="1:4" ht="14.25">
      <c r="A20" s="5">
        <f t="shared" si="3"/>
        <v>12</v>
      </c>
      <c r="B20" s="12">
        <f t="shared" si="0"/>
        <v>0</v>
      </c>
      <c r="C20" s="6">
        <f t="shared" si="1"/>
        <v>3000000</v>
      </c>
      <c r="D20" s="13">
        <f t="shared" si="2"/>
        <v>336469.96435384534</v>
      </c>
    </row>
    <row r="21" spans="1:4" ht="14.25">
      <c r="A21" s="8">
        <f t="shared" si="3"/>
        <v>13</v>
      </c>
      <c r="B21" s="9">
        <f t="shared" si="0"/>
        <v>0</v>
      </c>
      <c r="C21" s="10">
        <f t="shared" si="1"/>
        <v>3000000</v>
      </c>
      <c r="D21" s="11">
        <f t="shared" si="2"/>
        <v>280391.63696153776</v>
      </c>
    </row>
    <row r="22" spans="1:4" ht="14.25">
      <c r="A22" s="5">
        <f t="shared" si="3"/>
        <v>14</v>
      </c>
      <c r="B22" s="12">
        <f t="shared" si="0"/>
        <v>0</v>
      </c>
      <c r="C22" s="6">
        <f t="shared" si="1"/>
        <v>3000000</v>
      </c>
      <c r="D22" s="13">
        <f t="shared" si="2"/>
        <v>233659.69746794816</v>
      </c>
    </row>
    <row r="23" spans="1:4" ht="14.25">
      <c r="A23" s="8">
        <f t="shared" si="3"/>
        <v>15</v>
      </c>
      <c r="B23" s="9">
        <f t="shared" si="0"/>
        <v>0</v>
      </c>
      <c r="C23" s="10">
        <f t="shared" si="1"/>
        <v>3000000</v>
      </c>
      <c r="D23" s="11">
        <f t="shared" si="2"/>
        <v>194716.41455662347</v>
      </c>
    </row>
    <row r="24" spans="1:4" ht="14.25">
      <c r="A24" s="5">
        <f t="shared" si="3"/>
        <v>16</v>
      </c>
      <c r="B24" s="12">
        <f t="shared" si="0"/>
        <v>0</v>
      </c>
      <c r="C24" s="6">
        <f t="shared" si="1"/>
        <v>3000000</v>
      </c>
      <c r="D24" s="13">
        <f t="shared" si="2"/>
        <v>162263.67879718624</v>
      </c>
    </row>
    <row r="25" spans="1:4" ht="14.25">
      <c r="A25" s="8">
        <f t="shared" si="3"/>
        <v>17</v>
      </c>
      <c r="B25" s="9">
        <f t="shared" si="0"/>
        <v>0</v>
      </c>
      <c r="C25" s="10">
        <f t="shared" si="1"/>
        <v>3000000</v>
      </c>
      <c r="D25" s="11">
        <f t="shared" si="2"/>
        <v>135219.73233098854</v>
      </c>
    </row>
    <row r="26" spans="1:4" ht="14.25">
      <c r="A26" s="5">
        <f t="shared" si="3"/>
        <v>18</v>
      </c>
      <c r="B26" s="12">
        <f t="shared" si="0"/>
        <v>0</v>
      </c>
      <c r="C26" s="6">
        <f t="shared" si="1"/>
        <v>3000000</v>
      </c>
      <c r="D26" s="13">
        <f t="shared" si="2"/>
        <v>112683.11027582377</v>
      </c>
    </row>
    <row r="27" spans="1:4" ht="14.25">
      <c r="A27" s="8">
        <f t="shared" si="3"/>
        <v>19</v>
      </c>
      <c r="B27" s="9">
        <f t="shared" si="0"/>
        <v>0</v>
      </c>
      <c r="C27" s="10">
        <f t="shared" si="1"/>
        <v>3000000</v>
      </c>
      <c r="D27" s="11">
        <f t="shared" si="2"/>
        <v>93902.5918965198</v>
      </c>
    </row>
    <row r="28" spans="1:4" ht="14.25">
      <c r="A28" s="5">
        <f t="shared" si="3"/>
        <v>20</v>
      </c>
      <c r="B28" s="12">
        <f t="shared" si="0"/>
        <v>0</v>
      </c>
      <c r="C28" s="6">
        <f t="shared" si="1"/>
        <v>3000000</v>
      </c>
      <c r="D28" s="13">
        <f t="shared" si="2"/>
        <v>78252.1599137665</v>
      </c>
    </row>
    <row r="29" spans="1:4" ht="14.25">
      <c r="A29" s="8">
        <f t="shared" si="3"/>
        <v>21</v>
      </c>
      <c r="B29" s="9">
        <f t="shared" si="0"/>
        <v>0</v>
      </c>
      <c r="C29" s="10">
        <f t="shared" si="1"/>
        <v>3000000</v>
      </c>
      <c r="D29" s="11">
        <f t="shared" si="2"/>
        <v>65210.133261472096</v>
      </c>
    </row>
    <row r="30" spans="1:4" ht="14.25">
      <c r="A30" s="5">
        <f t="shared" si="3"/>
        <v>22</v>
      </c>
      <c r="B30" s="12">
        <f t="shared" si="0"/>
        <v>0</v>
      </c>
      <c r="C30" s="6">
        <f t="shared" si="1"/>
        <v>3000000</v>
      </c>
      <c r="D30" s="13">
        <f t="shared" si="2"/>
        <v>54341.77771789342</v>
      </c>
    </row>
    <row r="31" spans="1:4" ht="14.25">
      <c r="A31" s="8">
        <f t="shared" si="3"/>
        <v>23</v>
      </c>
      <c r="B31" s="9">
        <f t="shared" si="0"/>
        <v>0</v>
      </c>
      <c r="C31" s="10">
        <f t="shared" si="1"/>
        <v>3000000</v>
      </c>
      <c r="D31" s="11">
        <f t="shared" si="2"/>
        <v>45284.81476491118</v>
      </c>
    </row>
    <row r="32" spans="1:4" ht="14.25">
      <c r="A32" s="5">
        <f t="shared" si="3"/>
        <v>24</v>
      </c>
      <c r="B32" s="12">
        <f t="shared" si="0"/>
        <v>0</v>
      </c>
      <c r="C32" s="6">
        <f t="shared" si="1"/>
        <v>3000000</v>
      </c>
      <c r="D32" s="13">
        <f t="shared" si="2"/>
        <v>37737.345637425984</v>
      </c>
    </row>
    <row r="33" spans="1:4" ht="14.25">
      <c r="A33" s="8">
        <f t="shared" si="3"/>
        <v>25</v>
      </c>
      <c r="B33" s="9">
        <f t="shared" si="0"/>
        <v>0</v>
      </c>
      <c r="C33" s="10">
        <f t="shared" si="1"/>
        <v>3000000</v>
      </c>
      <c r="D33" s="11">
        <f t="shared" si="2"/>
        <v>31447.788031188316</v>
      </c>
    </row>
    <row r="34" spans="1:4" ht="14.25">
      <c r="A34" s="5">
        <f t="shared" si="3"/>
        <v>26</v>
      </c>
      <c r="B34" s="12">
        <f t="shared" si="0"/>
        <v>0</v>
      </c>
      <c r="C34" s="6">
        <f t="shared" si="1"/>
        <v>3000000</v>
      </c>
      <c r="D34" s="13">
        <f t="shared" si="2"/>
        <v>26206.490025990268</v>
      </c>
    </row>
    <row r="35" spans="1:4" ht="14.25">
      <c r="A35" s="8">
        <f t="shared" si="3"/>
        <v>27</v>
      </c>
      <c r="B35" s="9">
        <f t="shared" si="0"/>
        <v>0</v>
      </c>
      <c r="C35" s="10">
        <f t="shared" si="1"/>
        <v>3000000</v>
      </c>
      <c r="D35" s="11">
        <f t="shared" si="2"/>
        <v>21838.741688325223</v>
      </c>
    </row>
    <row r="36" spans="1:4" ht="14.25">
      <c r="A36" s="5">
        <f t="shared" si="3"/>
        <v>28</v>
      </c>
      <c r="B36" s="12">
        <f t="shared" si="0"/>
        <v>0</v>
      </c>
      <c r="C36" s="6">
        <f t="shared" si="1"/>
        <v>3000000</v>
      </c>
      <c r="D36" s="13">
        <f t="shared" si="2"/>
        <v>18198.951406937686</v>
      </c>
    </row>
    <row r="37" spans="1:4" ht="14.25">
      <c r="A37" s="8">
        <f t="shared" si="3"/>
        <v>29</v>
      </c>
      <c r="B37" s="9">
        <f t="shared" si="0"/>
        <v>0</v>
      </c>
      <c r="C37" s="10">
        <f t="shared" si="1"/>
        <v>3000000</v>
      </c>
      <c r="D37" s="11">
        <f t="shared" si="2"/>
        <v>15165.792839114738</v>
      </c>
    </row>
    <row r="38" spans="1:4" ht="14.25">
      <c r="A38" s="5">
        <f t="shared" si="3"/>
        <v>30</v>
      </c>
      <c r="B38" s="12">
        <f t="shared" si="0"/>
        <v>0</v>
      </c>
      <c r="C38" s="6">
        <f t="shared" si="1"/>
        <v>3000000</v>
      </c>
      <c r="D38" s="13">
        <f t="shared" si="2"/>
        <v>12638.160699262282</v>
      </c>
    </row>
    <row r="39" spans="1:4" ht="14.25">
      <c r="A39" s="8">
        <f aca="true" t="shared" si="4" ref="A39:A45">A38+1</f>
        <v>31</v>
      </c>
      <c r="B39" s="9">
        <f t="shared" si="0"/>
        <v>0</v>
      </c>
      <c r="C39" s="10">
        <f t="shared" si="1"/>
        <v>3000000</v>
      </c>
      <c r="D39" s="11">
        <f t="shared" si="2"/>
        <v>10531.80058271857</v>
      </c>
    </row>
    <row r="40" spans="1:4" ht="14.25">
      <c r="A40" s="5">
        <f t="shared" si="4"/>
        <v>32</v>
      </c>
      <c r="B40" s="12">
        <f t="shared" si="0"/>
        <v>0</v>
      </c>
      <c r="C40" s="6">
        <f t="shared" si="1"/>
        <v>3000000</v>
      </c>
      <c r="D40" s="13">
        <f t="shared" si="2"/>
        <v>8776.50048559881</v>
      </c>
    </row>
    <row r="41" spans="1:4" ht="14.25">
      <c r="A41" s="8">
        <f t="shared" si="4"/>
        <v>33</v>
      </c>
      <c r="B41" s="9">
        <f aca="true" t="shared" si="5" ref="B41:B58">VLOOKUP(A41,$F$2:$G$4,2)</f>
        <v>0</v>
      </c>
      <c r="C41" s="10">
        <f aca="true" t="shared" si="6" ref="C41:C58">C40*(1+B41)</f>
        <v>3000000</v>
      </c>
      <c r="D41" s="11">
        <f aca="true" t="shared" si="7" ref="D41:D58">C41/(1+要求報酬率)^A41</f>
        <v>7313.750404665675</v>
      </c>
    </row>
    <row r="42" spans="1:4" ht="14.25">
      <c r="A42" s="5">
        <f t="shared" si="4"/>
        <v>34</v>
      </c>
      <c r="B42" s="12">
        <f t="shared" si="5"/>
        <v>0</v>
      </c>
      <c r="C42" s="6">
        <f t="shared" si="6"/>
        <v>3000000</v>
      </c>
      <c r="D42" s="13">
        <f t="shared" si="7"/>
        <v>6094.792003888062</v>
      </c>
    </row>
    <row r="43" spans="1:4" ht="14.25">
      <c r="A43" s="8">
        <f t="shared" si="4"/>
        <v>35</v>
      </c>
      <c r="B43" s="9">
        <f t="shared" si="5"/>
        <v>0</v>
      </c>
      <c r="C43" s="10">
        <f t="shared" si="6"/>
        <v>3000000</v>
      </c>
      <c r="D43" s="11">
        <f t="shared" si="7"/>
        <v>5078.993336573385</v>
      </c>
    </row>
    <row r="44" spans="1:4" ht="14.25">
      <c r="A44" s="5">
        <f t="shared" si="4"/>
        <v>36</v>
      </c>
      <c r="B44" s="12">
        <f t="shared" si="5"/>
        <v>0</v>
      </c>
      <c r="C44" s="6">
        <f t="shared" si="6"/>
        <v>3000000</v>
      </c>
      <c r="D44" s="13">
        <f t="shared" si="7"/>
        <v>4232.494447144488</v>
      </c>
    </row>
    <row r="45" spans="1:4" ht="14.25">
      <c r="A45" s="8">
        <f t="shared" si="4"/>
        <v>37</v>
      </c>
      <c r="B45" s="9">
        <f t="shared" si="5"/>
        <v>0</v>
      </c>
      <c r="C45" s="10">
        <f t="shared" si="6"/>
        <v>3000000</v>
      </c>
      <c r="D45" s="11">
        <f t="shared" si="7"/>
        <v>3527.0787059537397</v>
      </c>
    </row>
    <row r="46" spans="1:4" ht="14.25">
      <c r="A46" s="5">
        <f aca="true" t="shared" si="8" ref="A46:A55">A45+1</f>
        <v>38</v>
      </c>
      <c r="B46" s="12">
        <f t="shared" si="5"/>
        <v>0</v>
      </c>
      <c r="C46" s="6">
        <f t="shared" si="6"/>
        <v>3000000</v>
      </c>
      <c r="D46" s="13">
        <f t="shared" si="7"/>
        <v>2939.23225496145</v>
      </c>
    </row>
    <row r="47" spans="1:4" ht="14.25">
      <c r="A47" s="8">
        <f t="shared" si="8"/>
        <v>39</v>
      </c>
      <c r="B47" s="9">
        <f t="shared" si="5"/>
        <v>0</v>
      </c>
      <c r="C47" s="10">
        <f t="shared" si="6"/>
        <v>3000000</v>
      </c>
      <c r="D47" s="11">
        <f t="shared" si="7"/>
        <v>2449.360212467875</v>
      </c>
    </row>
    <row r="48" spans="1:4" ht="14.25">
      <c r="A48" s="5">
        <f t="shared" si="8"/>
        <v>40</v>
      </c>
      <c r="B48" s="12">
        <f t="shared" si="5"/>
        <v>0</v>
      </c>
      <c r="C48" s="6">
        <f t="shared" si="6"/>
        <v>3000000</v>
      </c>
      <c r="D48" s="13">
        <f t="shared" si="7"/>
        <v>2041.133510389896</v>
      </c>
    </row>
    <row r="49" spans="1:4" ht="14.25">
      <c r="A49" s="8">
        <f t="shared" si="8"/>
        <v>41</v>
      </c>
      <c r="B49" s="9">
        <f t="shared" si="5"/>
        <v>0</v>
      </c>
      <c r="C49" s="10">
        <f t="shared" si="6"/>
        <v>3000000</v>
      </c>
      <c r="D49" s="11">
        <f t="shared" si="7"/>
        <v>1700.94459199158</v>
      </c>
    </row>
    <row r="50" spans="1:4" ht="14.25">
      <c r="A50" s="5">
        <f t="shared" si="8"/>
        <v>42</v>
      </c>
      <c r="B50" s="12">
        <f t="shared" si="5"/>
        <v>0</v>
      </c>
      <c r="C50" s="6">
        <f t="shared" si="6"/>
        <v>3000000</v>
      </c>
      <c r="D50" s="13">
        <f t="shared" si="7"/>
        <v>1417.4538266596498</v>
      </c>
    </row>
    <row r="51" spans="1:4" ht="14.25">
      <c r="A51" s="8">
        <f t="shared" si="8"/>
        <v>43</v>
      </c>
      <c r="B51" s="9">
        <f t="shared" si="5"/>
        <v>0</v>
      </c>
      <c r="C51" s="10">
        <f t="shared" si="6"/>
        <v>3000000</v>
      </c>
      <c r="D51" s="11">
        <f t="shared" si="7"/>
        <v>1181.211522216375</v>
      </c>
    </row>
    <row r="52" spans="1:4" ht="14.25">
      <c r="A52" s="5">
        <f t="shared" si="8"/>
        <v>44</v>
      </c>
      <c r="B52" s="12">
        <f t="shared" si="5"/>
        <v>0</v>
      </c>
      <c r="C52" s="6">
        <f t="shared" si="6"/>
        <v>3000000</v>
      </c>
      <c r="D52" s="13">
        <f t="shared" si="7"/>
        <v>984.3429351803126</v>
      </c>
    </row>
    <row r="53" spans="1:4" ht="14.25">
      <c r="A53" s="8">
        <f t="shared" si="8"/>
        <v>45</v>
      </c>
      <c r="B53" s="9">
        <f t="shared" si="5"/>
        <v>0</v>
      </c>
      <c r="C53" s="10">
        <f t="shared" si="6"/>
        <v>3000000</v>
      </c>
      <c r="D53" s="11">
        <f t="shared" si="7"/>
        <v>820.285779316927</v>
      </c>
    </row>
    <row r="54" spans="1:4" ht="14.25">
      <c r="A54" s="5">
        <f t="shared" si="8"/>
        <v>46</v>
      </c>
      <c r="B54" s="12">
        <f t="shared" si="5"/>
        <v>0</v>
      </c>
      <c r="C54" s="6">
        <f t="shared" si="6"/>
        <v>3000000</v>
      </c>
      <c r="D54" s="13">
        <f t="shared" si="7"/>
        <v>683.571482764106</v>
      </c>
    </row>
    <row r="55" spans="1:4" ht="14.25">
      <c r="A55" s="8">
        <f t="shared" si="8"/>
        <v>47</v>
      </c>
      <c r="B55" s="9">
        <f t="shared" si="5"/>
        <v>0</v>
      </c>
      <c r="C55" s="10">
        <f t="shared" si="6"/>
        <v>3000000</v>
      </c>
      <c r="D55" s="11">
        <f t="shared" si="7"/>
        <v>569.6429023034216</v>
      </c>
    </row>
    <row r="56" spans="1:4" ht="14.25">
      <c r="A56" s="5">
        <f>A55+1</f>
        <v>48</v>
      </c>
      <c r="B56" s="12">
        <f t="shared" si="5"/>
        <v>0</v>
      </c>
      <c r="C56" s="6">
        <f t="shared" si="6"/>
        <v>3000000</v>
      </c>
      <c r="D56" s="13">
        <f t="shared" si="7"/>
        <v>474.70241858618476</v>
      </c>
    </row>
    <row r="57" spans="1:4" ht="14.25">
      <c r="A57" s="8">
        <f>A56+1</f>
        <v>49</v>
      </c>
      <c r="B57" s="9">
        <f t="shared" si="5"/>
        <v>0</v>
      </c>
      <c r="C57" s="10">
        <f t="shared" si="6"/>
        <v>3000000</v>
      </c>
      <c r="D57" s="11">
        <f t="shared" si="7"/>
        <v>395.5853488218206</v>
      </c>
    </row>
    <row r="58" spans="1:4" ht="14.25">
      <c r="A58" s="14">
        <f>A57+1</f>
        <v>50</v>
      </c>
      <c r="B58" s="15">
        <f t="shared" si="5"/>
        <v>0</v>
      </c>
      <c r="C58" s="16">
        <f t="shared" si="6"/>
        <v>3000000</v>
      </c>
      <c r="D58" s="17">
        <f t="shared" si="7"/>
        <v>329.6544573515172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2011-06-06T10:58:25Z</dcterms:created>
  <dcterms:modified xsi:type="dcterms:W3CDTF">2011-06-19T15:28:19Z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