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745" windowHeight="8085" activeTab="0"/>
  </bookViews>
  <sheets>
    <sheet name="還債計畫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<sst xmlns="http://schemas.openxmlformats.org/spreadsheetml/2006/main" count="9" uniqueCount="9">
  <si>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卡債餘額</t>
  </si>
  <si>
    <t>生活支出</t>
  </si>
  <si>
    <t>收入</t>
  </si>
  <si>
    <t>信貸繳款</t>
  </si>
  <si>
    <t>車貸繳款</t>
  </si>
  <si>
    <t>房貸繳款</t>
  </si>
  <si>
    <t>卡債利息</t>
  </si>
  <si>
    <t>每月收支平衡</t>
  </si>
  <si>
    <t>日期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</si>
</sst>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  <numFmt numFmtId="178" formatCode="m&quot;月&quot;d&quot;日&quot;"/>
    <numFmt numFmtId="179" formatCode="[$-404]AM/PM\ hh:mm:ss"/>
    <numFmt numFmtId="180" formatCode="yyyy&quot;年&quot;m&quot;月&quot;d&quot;日&quot;"/>
    <numFmt numFmtId="181" formatCode="yyyy&quot;年&quot;m&quot;月&quot;"/>
  </numFmts>
  <fonts count="4">
    <font>
      <sz val="12"/>
      <name val="新細明體"/>
      <family val="1"/>
    </font>
    <font>
      <sz val="9"/>
      <name val="新細明體"/>
      <family val="1"/>
    </font>
    <font>
      <sz val="12"/>
      <color indexed="10"/>
      <name val="新細明體"/>
      <family val="1"/>
    </font>
    <font>
      <b/>
      <sz val="12"/>
      <name val="新細明體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 vertical="center"/>
    </xf>
    <xf numFmtId="38" fontId="0" fillId="2" borderId="1" xfId="0" applyNumberFormat="1" applyFill="1" applyBorder="1" applyAlignment="1">
      <alignment vertical="center"/>
    </xf>
    <xf numFmtId="177" fontId="0" fillId="2" borderId="1" xfId="15" applyNumberFormat="1" applyFill="1" applyBorder="1" applyAlignment="1">
      <alignment vertical="center"/>
    </xf>
    <xf numFmtId="38" fontId="0" fillId="2" borderId="1" xfId="15" applyNumberFormat="1" applyFill="1" applyBorder="1" applyAlignment="1">
      <alignment vertical="center"/>
    </xf>
    <xf numFmtId="38" fontId="0" fillId="0" borderId="1" xfId="0" applyNumberFormat="1" applyBorder="1" applyAlignment="1">
      <alignment vertical="center"/>
    </xf>
    <xf numFmtId="38" fontId="0" fillId="0" borderId="2" xfId="0" applyNumberFormat="1" applyBorder="1" applyAlignment="1">
      <alignment vertical="center"/>
    </xf>
    <xf numFmtId="38" fontId="0" fillId="0" borderId="3" xfId="0" applyNumberFormat="1" applyBorder="1" applyAlignment="1">
      <alignment vertical="center"/>
    </xf>
    <xf numFmtId="38" fontId="0" fillId="0" borderId="4" xfId="0" applyNumberFormat="1" applyBorder="1" applyAlignment="1">
      <alignment vertical="center"/>
    </xf>
    <xf numFmtId="38" fontId="0" fillId="2" borderId="3" xfId="15" applyNumberFormat="1" applyFill="1" applyBorder="1" applyAlignment="1">
      <alignment vertical="center"/>
    </xf>
    <xf numFmtId="177" fontId="0" fillId="0" borderId="1" xfId="15" applyNumberFormat="1" applyFill="1" applyBorder="1" applyAlignment="1">
      <alignment vertical="center"/>
    </xf>
    <xf numFmtId="38" fontId="0" fillId="0" borderId="1" xfId="15" applyNumberFormat="1" applyFill="1" applyBorder="1" applyAlignment="1">
      <alignment vertical="center"/>
    </xf>
    <xf numFmtId="177" fontId="0" fillId="0" borderId="3" xfId="15" applyNumberFormat="1" applyFill="1" applyBorder="1" applyAlignment="1">
      <alignment vertical="center"/>
    </xf>
    <xf numFmtId="38" fontId="0" fillId="0" borderId="3" xfId="15" applyNumberFormat="1" applyFill="1" applyBorder="1" applyAlignment="1">
      <alignment vertical="center"/>
    </xf>
    <xf numFmtId="0" fontId="3" fillId="3" borderId="5" xfId="0" applyFont="1" applyFill="1" applyBorder="1" applyAlignment="1">
      <alignment vertical="center"/>
    </xf>
    <xf numFmtId="0" fontId="3" fillId="3" borderId="6" xfId="0" applyFont="1" applyFill="1" applyBorder="1" applyAlignment="1">
      <alignment vertical="center"/>
    </xf>
    <xf numFmtId="0" fontId="3" fillId="3" borderId="7" xfId="0" applyFont="1" applyFill="1" applyBorder="1" applyAlignment="1">
      <alignment vertical="center"/>
    </xf>
    <xf numFmtId="181" fontId="0" fillId="0" borderId="8" xfId="0" applyNumberFormat="1" applyBorder="1" applyAlignment="1">
      <alignment vertical="center"/>
    </xf>
    <xf numFmtId="181" fontId="0" fillId="0" borderId="9" xfId="0" applyNumberFormat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"/>
          <c:y val="0.13725"/>
          <c:w val="0.93875"/>
          <c:h val="0.813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'還債計畫'!$B$14:$B$73</c:f>
              <c:numCache/>
            </c:numRef>
          </c:val>
        </c:ser>
        <c:axId val="59569025"/>
        <c:axId val="66359178"/>
      </c:barChart>
      <c:catAx>
        <c:axId val="595690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新細明體"/>
                    <a:ea typeface="新細明體"/>
                    <a:cs typeface="新細明體"/>
                  </a:rPr>
                  <a:t>月份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6359178"/>
        <c:crosses val="autoZero"/>
        <c:auto val="1"/>
        <c:lblOffset val="100"/>
        <c:noMultiLvlLbl val="0"/>
      </c:catAx>
      <c:valAx>
        <c:axId val="6635917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新細明體"/>
                    <a:ea typeface="新細明體"/>
                    <a:cs typeface="新細明體"/>
                  </a:rPr>
                  <a:t>卡債餘額</a:t>
                </a:r>
              </a:p>
            </c:rich>
          </c:tx>
          <c:layout>
            <c:manualLayout>
              <c:xMode val="factor"/>
              <c:yMode val="factor"/>
              <c:x val="0.029"/>
              <c:y val="0.165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95690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8</xdr:col>
      <xdr:colOff>1047750</xdr:colOff>
      <xdr:row>11</xdr:row>
      <xdr:rowOff>123825</xdr:rowOff>
    </xdr:to>
    <xdr:graphicFrame>
      <xdr:nvGraphicFramePr>
        <xdr:cNvPr id="1" name="Chart 1"/>
        <xdr:cNvGraphicFramePr/>
      </xdr:nvGraphicFramePr>
      <xdr:xfrm>
        <a:off x="28575" y="0"/>
        <a:ext cx="771525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133350</xdr:colOff>
      <xdr:row>0</xdr:row>
      <xdr:rowOff>47625</xdr:rowOff>
    </xdr:from>
    <xdr:to>
      <xdr:col>14</xdr:col>
      <xdr:colOff>247650</xdr:colOff>
      <xdr:row>16</xdr:row>
      <xdr:rowOff>180975</xdr:rowOff>
    </xdr:to>
    <xdr:sp>
      <xdr:nvSpPr>
        <xdr:cNvPr id="2" name="TextBox 5"/>
        <xdr:cNvSpPr txBox="1">
          <a:spLocks noChangeArrowheads="1"/>
        </xdr:cNvSpPr>
      </xdr:nvSpPr>
      <xdr:spPr>
        <a:xfrm>
          <a:off x="7886700" y="47625"/>
          <a:ext cx="3543300" cy="37909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
黃色儲存格是讓您根據自行的狀況自行更改試算，由圖表中您可以很快的知道結果如何。
白色儲存格為公式，不要填任何東西
請注意輸入資料時，收入的部份用</a:t>
          </a:r>
          <a:r>
            <a:rPr lang="en-US" cap="none" sz="1200" b="1" i="0" u="none" baseline="0">
              <a:latin typeface="新細明體"/>
              <a:ea typeface="新細明體"/>
              <a:cs typeface="新細明體"/>
            </a:rPr>
            <a:t>正值</a:t>
          </a: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，而費用、支出及負債的部份都用</a:t>
          </a:r>
          <a:r>
            <a:rPr lang="en-US" cap="none" sz="12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負值</a:t>
          </a: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來表示。
卡債餘額 (</a:t>
          </a:r>
          <a:r>
            <a:rPr lang="en-US" cap="none" sz="12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負值</a:t>
          </a: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)：只填第一個月就是你現在負債總額，其他月份為公式不要動
收入(</a:t>
          </a:r>
          <a:r>
            <a:rPr lang="en-US" cap="none" sz="1200" b="1" i="0" u="none" baseline="0">
              <a:latin typeface="新細明體"/>
              <a:ea typeface="新細明體"/>
              <a:cs typeface="新細明體"/>
            </a:rPr>
            <a:t>正值</a:t>
          </a: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)：全家人每月之收入 (填第一月即可)
生活支出(</a:t>
          </a:r>
          <a:r>
            <a:rPr lang="en-US" cap="none" sz="12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負值</a:t>
          </a: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)：每月生活費用 (填第一月即可)
信貸繳款 (</a:t>
          </a:r>
          <a:r>
            <a:rPr lang="en-US" cap="none" sz="12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負值</a:t>
          </a: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)：每月支付之本金+利息
車貸繳款  (</a:t>
          </a:r>
          <a:r>
            <a:rPr lang="en-US" cap="none" sz="12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負值</a:t>
          </a: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)：每月支付之本金+利息
房貸繳款 (</a:t>
          </a:r>
          <a:r>
            <a:rPr lang="en-US" cap="none" sz="12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負值</a:t>
          </a: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)：每月支付之本金+利息
信貸、車貸、房貸的繳款期數均不同但每月，可以輸入金額至需要繳款月份即可。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3:I73"/>
  <sheetViews>
    <sheetView tabSelected="1" workbookViewId="0" topLeftCell="A1">
      <selection activeCell="B19" sqref="B19"/>
    </sheetView>
  </sheetViews>
  <sheetFormatPr defaultColWidth="9.00390625" defaultRowHeight="16.5"/>
  <cols>
    <col min="1" max="1" width="11.625" style="0" customWidth="1"/>
    <col min="2" max="2" width="12.75390625" style="0" customWidth="1"/>
    <col min="3" max="3" width="11.25390625" style="0" customWidth="1"/>
    <col min="4" max="4" width="10.75390625" style="0" customWidth="1"/>
    <col min="5" max="5" width="10.125" style="0" customWidth="1"/>
    <col min="6" max="6" width="10.00390625" style="0" customWidth="1"/>
    <col min="7" max="7" width="10.50390625" style="0" customWidth="1"/>
    <col min="8" max="8" width="10.875" style="0" customWidth="1"/>
    <col min="9" max="9" width="13.875" style="0" bestFit="1" customWidth="1"/>
  </cols>
  <sheetData>
    <row r="1" ht="39.75" customHeight="1"/>
    <row r="12" ht="17.25" thickBot="1"/>
    <row r="13" spans="1:9" ht="16.5">
      <c r="A13" s="13" t="s">
        <v>8</v>
      </c>
      <c r="B13" s="14" t="s">
        <v>0</v>
      </c>
      <c r="C13" s="14" t="s">
        <v>2</v>
      </c>
      <c r="D13" s="14" t="s">
        <v>1</v>
      </c>
      <c r="E13" s="14" t="s">
        <v>3</v>
      </c>
      <c r="F13" s="14" t="s">
        <v>4</v>
      </c>
      <c r="G13" s="14" t="s">
        <v>5</v>
      </c>
      <c r="H13" s="14" t="s">
        <v>6</v>
      </c>
      <c r="I13" s="15" t="s">
        <v>7</v>
      </c>
    </row>
    <row r="14" spans="1:9" ht="16.5">
      <c r="A14" s="16">
        <f ca="1">TODAY()</f>
        <v>38933</v>
      </c>
      <c r="B14" s="1">
        <v>-800000</v>
      </c>
      <c r="C14" s="2">
        <v>70000</v>
      </c>
      <c r="D14" s="3">
        <v>-20000</v>
      </c>
      <c r="E14" s="3">
        <v>0</v>
      </c>
      <c r="F14" s="3">
        <v>-12278</v>
      </c>
      <c r="G14" s="3">
        <v>-20636</v>
      </c>
      <c r="H14" s="4">
        <f>IF(B14*(20%/12)&lt;0,B14*(20%/12),0)</f>
        <v>-13333.333333333334</v>
      </c>
      <c r="I14" s="5">
        <f>SUM(C14:H14)</f>
        <v>3752.666666666666</v>
      </c>
    </row>
    <row r="15" spans="1:9" ht="16.5">
      <c r="A15" s="16">
        <f>A14+30.5</f>
        <v>38963.5</v>
      </c>
      <c r="B15" s="4">
        <f>B14+I14</f>
        <v>-796247.3333333334</v>
      </c>
      <c r="C15" s="9">
        <f>C14</f>
        <v>70000</v>
      </c>
      <c r="D15" s="10">
        <f>D14</f>
        <v>-20000</v>
      </c>
      <c r="E15" s="3">
        <v>0</v>
      </c>
      <c r="F15" s="3">
        <v>-12278</v>
      </c>
      <c r="G15" s="3">
        <v>-20636</v>
      </c>
      <c r="H15" s="4">
        <f aca="true" t="shared" si="0" ref="H15:H73">IF(B15*(20%/12)&lt;0,B15*(20%/12),0)</f>
        <v>-13270.78888888889</v>
      </c>
      <c r="I15" s="5">
        <f>SUM(C15:H15)</f>
        <v>3815.21111111111</v>
      </c>
    </row>
    <row r="16" spans="1:9" ht="16.5">
      <c r="A16" s="16">
        <f aca="true" t="shared" si="1" ref="A16:A73">A15+30.5</f>
        <v>38994</v>
      </c>
      <c r="B16" s="4">
        <f aca="true" t="shared" si="2" ref="B16:B25">B15+I15</f>
        <v>-792432.1222222223</v>
      </c>
      <c r="C16" s="9">
        <f aca="true" t="shared" si="3" ref="C16:C73">C15</f>
        <v>70000</v>
      </c>
      <c r="D16" s="10">
        <f aca="true" t="shared" si="4" ref="D16:D73">D15</f>
        <v>-20000</v>
      </c>
      <c r="E16" s="3">
        <v>0</v>
      </c>
      <c r="F16" s="3">
        <v>-12278</v>
      </c>
      <c r="G16" s="3">
        <v>-20636</v>
      </c>
      <c r="H16" s="4">
        <f t="shared" si="0"/>
        <v>-13207.202037037037</v>
      </c>
      <c r="I16" s="5">
        <f aca="true" t="shared" si="5" ref="I16:I25">SUM(C16:H16)</f>
        <v>3878.7979629629626</v>
      </c>
    </row>
    <row r="17" spans="1:9" ht="16.5">
      <c r="A17" s="16">
        <f t="shared" si="1"/>
        <v>39024.5</v>
      </c>
      <c r="B17" s="4">
        <f t="shared" si="2"/>
        <v>-788553.3242592593</v>
      </c>
      <c r="C17" s="9">
        <f t="shared" si="3"/>
        <v>70000</v>
      </c>
      <c r="D17" s="10">
        <f t="shared" si="4"/>
        <v>-20000</v>
      </c>
      <c r="E17" s="3">
        <v>0</v>
      </c>
      <c r="F17" s="3">
        <v>-12278</v>
      </c>
      <c r="G17" s="3">
        <v>-20636</v>
      </c>
      <c r="H17" s="4">
        <f t="shared" si="0"/>
        <v>-13142.555404320987</v>
      </c>
      <c r="I17" s="5">
        <f t="shared" si="5"/>
        <v>3943.444595679013</v>
      </c>
    </row>
    <row r="18" spans="1:9" ht="16.5">
      <c r="A18" s="16">
        <f t="shared" si="1"/>
        <v>39055</v>
      </c>
      <c r="B18" s="4">
        <f t="shared" si="2"/>
        <v>-784609.8796635802</v>
      </c>
      <c r="C18" s="9">
        <f t="shared" si="3"/>
        <v>70000</v>
      </c>
      <c r="D18" s="10">
        <f t="shared" si="4"/>
        <v>-20000</v>
      </c>
      <c r="E18" s="3">
        <v>0</v>
      </c>
      <c r="F18" s="3">
        <v>-12278</v>
      </c>
      <c r="G18" s="3">
        <v>-20636</v>
      </c>
      <c r="H18" s="4">
        <f t="shared" si="0"/>
        <v>-13076.831327726337</v>
      </c>
      <c r="I18" s="5">
        <f t="shared" si="5"/>
        <v>4009.168672273663</v>
      </c>
    </row>
    <row r="19" spans="1:9" ht="16.5">
      <c r="A19" s="16">
        <f t="shared" si="1"/>
        <v>39085.5</v>
      </c>
      <c r="B19" s="4">
        <f t="shared" si="2"/>
        <v>-780600.7109913066</v>
      </c>
      <c r="C19" s="9">
        <f t="shared" si="3"/>
        <v>70000</v>
      </c>
      <c r="D19" s="10">
        <f t="shared" si="4"/>
        <v>-20000</v>
      </c>
      <c r="E19" s="3">
        <v>0</v>
      </c>
      <c r="F19" s="3">
        <v>-12278</v>
      </c>
      <c r="G19" s="3">
        <v>-20636</v>
      </c>
      <c r="H19" s="4">
        <f t="shared" si="0"/>
        <v>-13010.01184985511</v>
      </c>
      <c r="I19" s="5">
        <f t="shared" si="5"/>
        <v>4075.988150144891</v>
      </c>
    </row>
    <row r="20" spans="1:9" ht="16.5">
      <c r="A20" s="16">
        <f t="shared" si="1"/>
        <v>39116</v>
      </c>
      <c r="B20" s="4">
        <f t="shared" si="2"/>
        <v>-776524.7228411617</v>
      </c>
      <c r="C20" s="9">
        <f t="shared" si="3"/>
        <v>70000</v>
      </c>
      <c r="D20" s="10">
        <f t="shared" si="4"/>
        <v>-20000</v>
      </c>
      <c r="E20" s="3">
        <v>0</v>
      </c>
      <c r="F20" s="3">
        <v>-12278</v>
      </c>
      <c r="G20" s="3">
        <v>-20636</v>
      </c>
      <c r="H20" s="4">
        <f t="shared" si="0"/>
        <v>-12942.07871401936</v>
      </c>
      <c r="I20" s="5">
        <f t="shared" si="5"/>
        <v>4143.921285980639</v>
      </c>
    </row>
    <row r="21" spans="1:9" ht="16.5">
      <c r="A21" s="16">
        <f t="shared" si="1"/>
        <v>39146.5</v>
      </c>
      <c r="B21" s="4">
        <f t="shared" si="2"/>
        <v>-772380.801555181</v>
      </c>
      <c r="C21" s="9">
        <f t="shared" si="3"/>
        <v>70000</v>
      </c>
      <c r="D21" s="10">
        <f t="shared" si="4"/>
        <v>-20000</v>
      </c>
      <c r="E21" s="3">
        <v>0</v>
      </c>
      <c r="F21" s="3">
        <v>-12278</v>
      </c>
      <c r="G21" s="3">
        <v>-20636</v>
      </c>
      <c r="H21" s="4">
        <f t="shared" si="0"/>
        <v>-12873.013359253016</v>
      </c>
      <c r="I21" s="5">
        <f t="shared" si="5"/>
        <v>4212.9866407469835</v>
      </c>
    </row>
    <row r="22" spans="1:9" ht="16.5">
      <c r="A22" s="16">
        <f t="shared" si="1"/>
        <v>39177</v>
      </c>
      <c r="B22" s="4">
        <f t="shared" si="2"/>
        <v>-768167.8149144341</v>
      </c>
      <c r="C22" s="9">
        <f t="shared" si="3"/>
        <v>70000</v>
      </c>
      <c r="D22" s="10">
        <f t="shared" si="4"/>
        <v>-20000</v>
      </c>
      <c r="E22" s="3">
        <v>0</v>
      </c>
      <c r="F22" s="3">
        <v>-12278</v>
      </c>
      <c r="G22" s="3">
        <v>-20636</v>
      </c>
      <c r="H22" s="4">
        <f t="shared" si="0"/>
        <v>-12802.796915240568</v>
      </c>
      <c r="I22" s="5">
        <f t="shared" si="5"/>
        <v>4283.203084759432</v>
      </c>
    </row>
    <row r="23" spans="1:9" ht="16.5">
      <c r="A23" s="16">
        <f t="shared" si="1"/>
        <v>39207.5</v>
      </c>
      <c r="B23" s="4">
        <f t="shared" si="2"/>
        <v>-763884.6118296747</v>
      </c>
      <c r="C23" s="9">
        <f t="shared" si="3"/>
        <v>70000</v>
      </c>
      <c r="D23" s="10">
        <f t="shared" si="4"/>
        <v>-20000</v>
      </c>
      <c r="E23" s="3">
        <v>0</v>
      </c>
      <c r="F23" s="3">
        <v>-12278</v>
      </c>
      <c r="G23" s="3">
        <v>-20636</v>
      </c>
      <c r="H23" s="4">
        <f t="shared" si="0"/>
        <v>-12731.410197161245</v>
      </c>
      <c r="I23" s="5">
        <f t="shared" si="5"/>
        <v>4354.589802838755</v>
      </c>
    </row>
    <row r="24" spans="1:9" ht="16.5">
      <c r="A24" s="16">
        <f t="shared" si="1"/>
        <v>39238</v>
      </c>
      <c r="B24" s="4">
        <f t="shared" si="2"/>
        <v>-759530.0220268359</v>
      </c>
      <c r="C24" s="9">
        <f t="shared" si="3"/>
        <v>70000</v>
      </c>
      <c r="D24" s="10">
        <f t="shared" si="4"/>
        <v>-20000</v>
      </c>
      <c r="E24" s="3">
        <v>0</v>
      </c>
      <c r="F24" s="3">
        <v>-12278</v>
      </c>
      <c r="G24" s="3">
        <v>-20636</v>
      </c>
      <c r="H24" s="4">
        <f t="shared" si="0"/>
        <v>-12658.833700447265</v>
      </c>
      <c r="I24" s="5">
        <f t="shared" si="5"/>
        <v>4427.166299552735</v>
      </c>
    </row>
    <row r="25" spans="1:9" ht="16.5">
      <c r="A25" s="16">
        <f t="shared" si="1"/>
        <v>39268.5</v>
      </c>
      <c r="B25" s="4">
        <f t="shared" si="2"/>
        <v>-755102.8557272832</v>
      </c>
      <c r="C25" s="9">
        <f t="shared" si="3"/>
        <v>70000</v>
      </c>
      <c r="D25" s="10">
        <f t="shared" si="4"/>
        <v>-20000</v>
      </c>
      <c r="E25" s="3">
        <v>0</v>
      </c>
      <c r="F25" s="3">
        <v>-12278</v>
      </c>
      <c r="G25" s="3">
        <v>-20636</v>
      </c>
      <c r="H25" s="4">
        <f t="shared" si="0"/>
        <v>-12585.04759545472</v>
      </c>
      <c r="I25" s="5">
        <f t="shared" si="5"/>
        <v>4500.95240454528</v>
      </c>
    </row>
    <row r="26" spans="1:9" ht="16.5">
      <c r="A26" s="16">
        <f t="shared" si="1"/>
        <v>39299</v>
      </c>
      <c r="B26" s="4">
        <f>B25+I25</f>
        <v>-750601.9033227379</v>
      </c>
      <c r="C26" s="9">
        <f t="shared" si="3"/>
        <v>70000</v>
      </c>
      <c r="D26" s="10">
        <f t="shared" si="4"/>
        <v>-20000</v>
      </c>
      <c r="E26" s="3">
        <v>0</v>
      </c>
      <c r="F26" s="3">
        <v>-12278</v>
      </c>
      <c r="G26" s="3">
        <v>-20636</v>
      </c>
      <c r="H26" s="4">
        <f t="shared" si="0"/>
        <v>-12510.03172204563</v>
      </c>
      <c r="I26" s="5">
        <f>SUM(C26:H26)</f>
        <v>4575.968277954369</v>
      </c>
    </row>
    <row r="27" spans="1:9" ht="16.5">
      <c r="A27" s="16">
        <f t="shared" si="1"/>
        <v>39329.5</v>
      </c>
      <c r="B27" s="4">
        <f>B26+I26</f>
        <v>-746025.9350447835</v>
      </c>
      <c r="C27" s="9">
        <f t="shared" si="3"/>
        <v>70000</v>
      </c>
      <c r="D27" s="10">
        <f t="shared" si="4"/>
        <v>-20000</v>
      </c>
      <c r="E27" s="3">
        <v>0</v>
      </c>
      <c r="F27" s="3">
        <v>-12278</v>
      </c>
      <c r="G27" s="3">
        <v>-20636</v>
      </c>
      <c r="H27" s="4">
        <f t="shared" si="0"/>
        <v>-12433.765584079725</v>
      </c>
      <c r="I27" s="5">
        <f>SUM(C27:H27)</f>
        <v>4652.234415920275</v>
      </c>
    </row>
    <row r="28" spans="1:9" ht="16.5">
      <c r="A28" s="16">
        <f t="shared" si="1"/>
        <v>39360</v>
      </c>
      <c r="B28" s="4">
        <f>B27+I27</f>
        <v>-741373.7006288633</v>
      </c>
      <c r="C28" s="9">
        <f t="shared" si="3"/>
        <v>70000</v>
      </c>
      <c r="D28" s="10">
        <f t="shared" si="4"/>
        <v>-20000</v>
      </c>
      <c r="E28" s="3">
        <v>0</v>
      </c>
      <c r="F28" s="3">
        <v>-12278</v>
      </c>
      <c r="G28" s="3">
        <v>-20636</v>
      </c>
      <c r="H28" s="4">
        <f t="shared" si="0"/>
        <v>-12356.228343814388</v>
      </c>
      <c r="I28" s="5">
        <f>SUM(C28:H28)</f>
        <v>4729.771656185612</v>
      </c>
    </row>
    <row r="29" spans="1:9" ht="16.5">
      <c r="A29" s="16">
        <f t="shared" si="1"/>
        <v>39390.5</v>
      </c>
      <c r="B29" s="4">
        <f>B28+I28</f>
        <v>-736643.9289726777</v>
      </c>
      <c r="C29" s="9">
        <f t="shared" si="3"/>
        <v>70000</v>
      </c>
      <c r="D29" s="10">
        <f t="shared" si="4"/>
        <v>-20000</v>
      </c>
      <c r="E29" s="3">
        <v>0</v>
      </c>
      <c r="F29" s="3">
        <v>-12278</v>
      </c>
      <c r="G29" s="3">
        <v>-20636</v>
      </c>
      <c r="H29" s="4">
        <f t="shared" si="0"/>
        <v>-12277.398816211295</v>
      </c>
      <c r="I29" s="5">
        <f>SUM(C29:H29)</f>
        <v>4808.601183788705</v>
      </c>
    </row>
    <row r="30" spans="1:9" ht="16.5">
      <c r="A30" s="16">
        <f t="shared" si="1"/>
        <v>39421</v>
      </c>
      <c r="B30" s="4">
        <f>B29+I29</f>
        <v>-731835.327788889</v>
      </c>
      <c r="C30" s="9">
        <f t="shared" si="3"/>
        <v>70000</v>
      </c>
      <c r="D30" s="10">
        <f t="shared" si="4"/>
        <v>-20000</v>
      </c>
      <c r="E30" s="3">
        <v>0</v>
      </c>
      <c r="F30" s="3">
        <v>-12278</v>
      </c>
      <c r="G30" s="3">
        <v>-20636</v>
      </c>
      <c r="H30" s="4">
        <f t="shared" si="0"/>
        <v>-12197.255463148149</v>
      </c>
      <c r="I30" s="5">
        <f>SUM(C30:H30)</f>
        <v>4888.744536851851</v>
      </c>
    </row>
    <row r="31" spans="1:9" ht="16.5">
      <c r="A31" s="16">
        <f t="shared" si="1"/>
        <v>39451.5</v>
      </c>
      <c r="B31" s="4">
        <f aca="true" t="shared" si="6" ref="B31:B73">B30+I30</f>
        <v>-726946.5832520371</v>
      </c>
      <c r="C31" s="9">
        <f t="shared" si="3"/>
        <v>70000</v>
      </c>
      <c r="D31" s="10">
        <f t="shared" si="4"/>
        <v>-20000</v>
      </c>
      <c r="E31" s="3">
        <v>0</v>
      </c>
      <c r="F31" s="3">
        <v>-12278</v>
      </c>
      <c r="G31" s="3">
        <v>-20636</v>
      </c>
      <c r="H31" s="4">
        <f t="shared" si="0"/>
        <v>-12115.776387533951</v>
      </c>
      <c r="I31" s="5">
        <f aca="true" t="shared" si="7" ref="I31:I73">SUM(C31:H31)</f>
        <v>4970.2236124660485</v>
      </c>
    </row>
    <row r="32" spans="1:9" ht="16.5">
      <c r="A32" s="16">
        <f t="shared" si="1"/>
        <v>39482</v>
      </c>
      <c r="B32" s="4">
        <f t="shared" si="6"/>
        <v>-721976.359639571</v>
      </c>
      <c r="C32" s="9">
        <f t="shared" si="3"/>
        <v>70000</v>
      </c>
      <c r="D32" s="10">
        <f t="shared" si="4"/>
        <v>-20000</v>
      </c>
      <c r="E32" s="3">
        <v>0</v>
      </c>
      <c r="F32" s="3">
        <v>-12278</v>
      </c>
      <c r="G32" s="3">
        <v>-20636</v>
      </c>
      <c r="H32" s="4">
        <f t="shared" si="0"/>
        <v>-12032.939327326185</v>
      </c>
      <c r="I32" s="5">
        <f t="shared" si="7"/>
        <v>5053.060672673815</v>
      </c>
    </row>
    <row r="33" spans="1:9" ht="16.5">
      <c r="A33" s="16">
        <f t="shared" si="1"/>
        <v>39512.5</v>
      </c>
      <c r="B33" s="4">
        <f t="shared" si="6"/>
        <v>-716923.2989668972</v>
      </c>
      <c r="C33" s="9">
        <f t="shared" si="3"/>
        <v>70000</v>
      </c>
      <c r="D33" s="10">
        <f t="shared" si="4"/>
        <v>-20000</v>
      </c>
      <c r="E33" s="3">
        <v>0</v>
      </c>
      <c r="F33" s="3">
        <v>-12278</v>
      </c>
      <c r="G33" s="3">
        <v>-20636</v>
      </c>
      <c r="H33" s="4">
        <f t="shared" si="0"/>
        <v>-11948.721649448285</v>
      </c>
      <c r="I33" s="5">
        <f t="shared" si="7"/>
        <v>5137.2783505517145</v>
      </c>
    </row>
    <row r="34" spans="1:9" ht="16.5">
      <c r="A34" s="16">
        <f t="shared" si="1"/>
        <v>39543</v>
      </c>
      <c r="B34" s="4">
        <f t="shared" si="6"/>
        <v>-711786.0206163455</v>
      </c>
      <c r="C34" s="9">
        <f t="shared" si="3"/>
        <v>70000</v>
      </c>
      <c r="D34" s="10">
        <f t="shared" si="4"/>
        <v>-20000</v>
      </c>
      <c r="E34" s="3">
        <v>0</v>
      </c>
      <c r="F34" s="3">
        <v>-12278</v>
      </c>
      <c r="G34" s="3">
        <v>-20636</v>
      </c>
      <c r="H34" s="4">
        <f t="shared" si="0"/>
        <v>-11863.100343605758</v>
      </c>
      <c r="I34" s="5">
        <f t="shared" si="7"/>
        <v>5222.899656394242</v>
      </c>
    </row>
    <row r="35" spans="1:9" ht="16.5">
      <c r="A35" s="16">
        <f t="shared" si="1"/>
        <v>39573.5</v>
      </c>
      <c r="B35" s="4">
        <f t="shared" si="6"/>
        <v>-706563.1209599512</v>
      </c>
      <c r="C35" s="9">
        <f t="shared" si="3"/>
        <v>70000</v>
      </c>
      <c r="D35" s="10">
        <f t="shared" si="4"/>
        <v>-20000</v>
      </c>
      <c r="E35" s="3">
        <v>0</v>
      </c>
      <c r="F35" s="3">
        <v>-12278</v>
      </c>
      <c r="G35" s="3">
        <v>-20636</v>
      </c>
      <c r="H35" s="4">
        <f t="shared" si="0"/>
        <v>-11776.052015999187</v>
      </c>
      <c r="I35" s="5">
        <f t="shared" si="7"/>
        <v>5309.947984000813</v>
      </c>
    </row>
    <row r="36" spans="1:9" ht="16.5">
      <c r="A36" s="16">
        <f t="shared" si="1"/>
        <v>39604</v>
      </c>
      <c r="B36" s="4">
        <f t="shared" si="6"/>
        <v>-701253.1729759504</v>
      </c>
      <c r="C36" s="9">
        <f t="shared" si="3"/>
        <v>70000</v>
      </c>
      <c r="D36" s="10">
        <f t="shared" si="4"/>
        <v>-20000</v>
      </c>
      <c r="E36" s="3">
        <v>0</v>
      </c>
      <c r="F36" s="3">
        <v>0</v>
      </c>
      <c r="G36" s="3">
        <v>-20636</v>
      </c>
      <c r="H36" s="4">
        <f t="shared" si="0"/>
        <v>-11687.552882932507</v>
      </c>
      <c r="I36" s="5">
        <f t="shared" si="7"/>
        <v>17676.447117067495</v>
      </c>
    </row>
    <row r="37" spans="1:9" ht="16.5">
      <c r="A37" s="16">
        <f t="shared" si="1"/>
        <v>39634.5</v>
      </c>
      <c r="B37" s="4">
        <f t="shared" si="6"/>
        <v>-683576.7258588829</v>
      </c>
      <c r="C37" s="9">
        <f t="shared" si="3"/>
        <v>70000</v>
      </c>
      <c r="D37" s="10">
        <f t="shared" si="4"/>
        <v>-20000</v>
      </c>
      <c r="E37" s="3">
        <v>0</v>
      </c>
      <c r="F37" s="3">
        <v>0</v>
      </c>
      <c r="G37" s="3">
        <v>-20636</v>
      </c>
      <c r="H37" s="4">
        <f t="shared" si="0"/>
        <v>-11392.945430981381</v>
      </c>
      <c r="I37" s="5">
        <f t="shared" si="7"/>
        <v>17971.05456901862</v>
      </c>
    </row>
    <row r="38" spans="1:9" ht="16.5">
      <c r="A38" s="16">
        <f t="shared" si="1"/>
        <v>39665</v>
      </c>
      <c r="B38" s="4">
        <f t="shared" si="6"/>
        <v>-665605.6712898642</v>
      </c>
      <c r="C38" s="9">
        <f t="shared" si="3"/>
        <v>70000</v>
      </c>
      <c r="D38" s="10">
        <f t="shared" si="4"/>
        <v>-20000</v>
      </c>
      <c r="E38" s="3">
        <v>0</v>
      </c>
      <c r="F38" s="3">
        <v>0</v>
      </c>
      <c r="G38" s="3">
        <v>-20636</v>
      </c>
      <c r="H38" s="4">
        <f t="shared" si="0"/>
        <v>-11093.42785483107</v>
      </c>
      <c r="I38" s="5">
        <f t="shared" si="7"/>
        <v>18270.57214516893</v>
      </c>
    </row>
    <row r="39" spans="1:9" ht="16.5">
      <c r="A39" s="16">
        <f t="shared" si="1"/>
        <v>39695.5</v>
      </c>
      <c r="B39" s="4">
        <f t="shared" si="6"/>
        <v>-647335.0991446953</v>
      </c>
      <c r="C39" s="9">
        <f t="shared" si="3"/>
        <v>70000</v>
      </c>
      <c r="D39" s="10">
        <f t="shared" si="4"/>
        <v>-20000</v>
      </c>
      <c r="E39" s="3">
        <v>0</v>
      </c>
      <c r="F39" s="3">
        <v>0</v>
      </c>
      <c r="G39" s="3">
        <v>-20636</v>
      </c>
      <c r="H39" s="4">
        <f t="shared" si="0"/>
        <v>-10788.918319078255</v>
      </c>
      <c r="I39" s="5">
        <f t="shared" si="7"/>
        <v>18575.081680921743</v>
      </c>
    </row>
    <row r="40" spans="1:9" ht="16.5">
      <c r="A40" s="16">
        <f t="shared" si="1"/>
        <v>39726</v>
      </c>
      <c r="B40" s="4">
        <f t="shared" si="6"/>
        <v>-628760.0174637736</v>
      </c>
      <c r="C40" s="9">
        <f t="shared" si="3"/>
        <v>70000</v>
      </c>
      <c r="D40" s="10">
        <f t="shared" si="4"/>
        <v>-20000</v>
      </c>
      <c r="E40" s="3">
        <v>0</v>
      </c>
      <c r="F40" s="3">
        <v>0</v>
      </c>
      <c r="G40" s="3">
        <v>-20636</v>
      </c>
      <c r="H40" s="4">
        <f t="shared" si="0"/>
        <v>-10479.333624396226</v>
      </c>
      <c r="I40" s="5">
        <f t="shared" si="7"/>
        <v>18884.666375603774</v>
      </c>
    </row>
    <row r="41" spans="1:9" ht="16.5">
      <c r="A41" s="16">
        <f t="shared" si="1"/>
        <v>39756.5</v>
      </c>
      <c r="B41" s="4">
        <f t="shared" si="6"/>
        <v>-609875.3510881698</v>
      </c>
      <c r="C41" s="9">
        <f t="shared" si="3"/>
        <v>70000</v>
      </c>
      <c r="D41" s="10">
        <f t="shared" si="4"/>
        <v>-20000</v>
      </c>
      <c r="E41" s="3">
        <v>0</v>
      </c>
      <c r="F41" s="3">
        <v>0</v>
      </c>
      <c r="G41" s="3">
        <v>-20636</v>
      </c>
      <c r="H41" s="4">
        <f t="shared" si="0"/>
        <v>-10164.589184802831</v>
      </c>
      <c r="I41" s="5">
        <f t="shared" si="7"/>
        <v>19199.410815197167</v>
      </c>
    </row>
    <row r="42" spans="1:9" ht="16.5">
      <c r="A42" s="16">
        <f t="shared" si="1"/>
        <v>39787</v>
      </c>
      <c r="B42" s="4">
        <f t="shared" si="6"/>
        <v>-590675.9402729727</v>
      </c>
      <c r="C42" s="9">
        <f t="shared" si="3"/>
        <v>70000</v>
      </c>
      <c r="D42" s="10">
        <f t="shared" si="4"/>
        <v>-20000</v>
      </c>
      <c r="E42" s="3">
        <v>0</v>
      </c>
      <c r="F42" s="3">
        <v>0</v>
      </c>
      <c r="G42" s="3">
        <v>-20636</v>
      </c>
      <c r="H42" s="4">
        <f t="shared" si="0"/>
        <v>-9844.599004549545</v>
      </c>
      <c r="I42" s="5">
        <f t="shared" si="7"/>
        <v>19519.400995450455</v>
      </c>
    </row>
    <row r="43" spans="1:9" ht="16.5">
      <c r="A43" s="16">
        <f t="shared" si="1"/>
        <v>39817.5</v>
      </c>
      <c r="B43" s="4">
        <f t="shared" si="6"/>
        <v>-571156.5392775222</v>
      </c>
      <c r="C43" s="9">
        <f t="shared" si="3"/>
        <v>70000</v>
      </c>
      <c r="D43" s="10">
        <f t="shared" si="4"/>
        <v>-20000</v>
      </c>
      <c r="E43" s="3">
        <v>0</v>
      </c>
      <c r="F43" s="3">
        <v>0</v>
      </c>
      <c r="G43" s="3">
        <v>-20636</v>
      </c>
      <c r="H43" s="4">
        <f t="shared" si="0"/>
        <v>-9519.275654625371</v>
      </c>
      <c r="I43" s="5">
        <f t="shared" si="7"/>
        <v>19844.724345374627</v>
      </c>
    </row>
    <row r="44" spans="1:9" ht="16.5">
      <c r="A44" s="16">
        <f t="shared" si="1"/>
        <v>39848</v>
      </c>
      <c r="B44" s="4">
        <f t="shared" si="6"/>
        <v>-551311.8149321476</v>
      </c>
      <c r="C44" s="9">
        <f t="shared" si="3"/>
        <v>70000</v>
      </c>
      <c r="D44" s="10">
        <f t="shared" si="4"/>
        <v>-20000</v>
      </c>
      <c r="E44" s="3">
        <v>0</v>
      </c>
      <c r="F44" s="3">
        <v>0</v>
      </c>
      <c r="G44" s="3">
        <v>-20636</v>
      </c>
      <c r="H44" s="4">
        <f t="shared" si="0"/>
        <v>-9188.530248869127</v>
      </c>
      <c r="I44" s="5">
        <f t="shared" si="7"/>
        <v>20175.469751130873</v>
      </c>
    </row>
    <row r="45" spans="1:9" ht="16.5">
      <c r="A45" s="16">
        <f t="shared" si="1"/>
        <v>39878.5</v>
      </c>
      <c r="B45" s="4">
        <f t="shared" si="6"/>
        <v>-531136.3451810167</v>
      </c>
      <c r="C45" s="9">
        <f t="shared" si="3"/>
        <v>70000</v>
      </c>
      <c r="D45" s="10">
        <f t="shared" si="4"/>
        <v>-20000</v>
      </c>
      <c r="E45" s="3">
        <v>0</v>
      </c>
      <c r="F45" s="3">
        <v>0</v>
      </c>
      <c r="G45" s="3">
        <v>-20636</v>
      </c>
      <c r="H45" s="4">
        <f t="shared" si="0"/>
        <v>-8852.272419683612</v>
      </c>
      <c r="I45" s="5">
        <f t="shared" si="7"/>
        <v>20511.727580316387</v>
      </c>
    </row>
    <row r="46" spans="1:9" ht="16.5">
      <c r="A46" s="16">
        <f t="shared" si="1"/>
        <v>39909</v>
      </c>
      <c r="B46" s="4">
        <f t="shared" si="6"/>
        <v>-510624.61760070035</v>
      </c>
      <c r="C46" s="9">
        <f t="shared" si="3"/>
        <v>70000</v>
      </c>
      <c r="D46" s="10">
        <f t="shared" si="4"/>
        <v>-20000</v>
      </c>
      <c r="E46" s="3">
        <v>0</v>
      </c>
      <c r="F46" s="3">
        <v>0</v>
      </c>
      <c r="G46" s="3">
        <v>-20636</v>
      </c>
      <c r="H46" s="4">
        <f t="shared" si="0"/>
        <v>-8510.410293345005</v>
      </c>
      <c r="I46" s="5">
        <f t="shared" si="7"/>
        <v>20853.589706654995</v>
      </c>
    </row>
    <row r="47" spans="1:9" ht="16.5">
      <c r="A47" s="16">
        <f t="shared" si="1"/>
        <v>39939.5</v>
      </c>
      <c r="B47" s="4">
        <f t="shared" si="6"/>
        <v>-489771.02789404534</v>
      </c>
      <c r="C47" s="9">
        <f t="shared" si="3"/>
        <v>70000</v>
      </c>
      <c r="D47" s="10">
        <f t="shared" si="4"/>
        <v>-20000</v>
      </c>
      <c r="E47" s="3">
        <v>0</v>
      </c>
      <c r="F47" s="3">
        <v>0</v>
      </c>
      <c r="G47" s="3">
        <v>-20636</v>
      </c>
      <c r="H47" s="4">
        <f t="shared" si="0"/>
        <v>-8162.8504649007555</v>
      </c>
      <c r="I47" s="5">
        <f t="shared" si="7"/>
        <v>21201.149535099245</v>
      </c>
    </row>
    <row r="48" spans="1:9" ht="16.5">
      <c r="A48" s="16">
        <f t="shared" si="1"/>
        <v>39970</v>
      </c>
      <c r="B48" s="4">
        <f t="shared" si="6"/>
        <v>-468569.8783589461</v>
      </c>
      <c r="C48" s="9">
        <f t="shared" si="3"/>
        <v>70000</v>
      </c>
      <c r="D48" s="10">
        <f t="shared" si="4"/>
        <v>-20000</v>
      </c>
      <c r="E48" s="3">
        <v>0</v>
      </c>
      <c r="F48" s="3">
        <v>0</v>
      </c>
      <c r="G48" s="3">
        <v>-20636</v>
      </c>
      <c r="H48" s="4">
        <f t="shared" si="0"/>
        <v>-7809.497972649102</v>
      </c>
      <c r="I48" s="5">
        <f t="shared" si="7"/>
        <v>21554.5020273509</v>
      </c>
    </row>
    <row r="49" spans="1:9" ht="16.5">
      <c r="A49" s="16">
        <f t="shared" si="1"/>
        <v>40000.5</v>
      </c>
      <c r="B49" s="4">
        <f t="shared" si="6"/>
        <v>-447015.37633159524</v>
      </c>
      <c r="C49" s="9">
        <f t="shared" si="3"/>
        <v>70000</v>
      </c>
      <c r="D49" s="10">
        <f t="shared" si="4"/>
        <v>-20000</v>
      </c>
      <c r="E49" s="3">
        <v>0</v>
      </c>
      <c r="F49" s="3">
        <v>0</v>
      </c>
      <c r="G49" s="3">
        <v>-20636</v>
      </c>
      <c r="H49" s="4">
        <f t="shared" si="0"/>
        <v>-7450.256272193254</v>
      </c>
      <c r="I49" s="5">
        <f t="shared" si="7"/>
        <v>21913.743727806745</v>
      </c>
    </row>
    <row r="50" spans="1:9" ht="16.5">
      <c r="A50" s="16">
        <f t="shared" si="1"/>
        <v>40031</v>
      </c>
      <c r="B50" s="4">
        <f t="shared" si="6"/>
        <v>-425101.6326037885</v>
      </c>
      <c r="C50" s="9">
        <f t="shared" si="3"/>
        <v>70000</v>
      </c>
      <c r="D50" s="10">
        <f t="shared" si="4"/>
        <v>-20000</v>
      </c>
      <c r="E50" s="3">
        <v>0</v>
      </c>
      <c r="F50" s="3">
        <v>0</v>
      </c>
      <c r="G50" s="3">
        <v>-20636</v>
      </c>
      <c r="H50" s="4">
        <f t="shared" si="0"/>
        <v>-7085.027210063142</v>
      </c>
      <c r="I50" s="5">
        <f t="shared" si="7"/>
        <v>22278.97278993686</v>
      </c>
    </row>
    <row r="51" spans="1:9" ht="16.5">
      <c r="A51" s="16">
        <f t="shared" si="1"/>
        <v>40061.5</v>
      </c>
      <c r="B51" s="4">
        <f t="shared" si="6"/>
        <v>-402822.65981385164</v>
      </c>
      <c r="C51" s="9">
        <f t="shared" si="3"/>
        <v>70000</v>
      </c>
      <c r="D51" s="10">
        <f t="shared" si="4"/>
        <v>-20000</v>
      </c>
      <c r="E51" s="3">
        <v>0</v>
      </c>
      <c r="F51" s="3">
        <v>0</v>
      </c>
      <c r="G51" s="3">
        <v>-20636</v>
      </c>
      <c r="H51" s="4">
        <f t="shared" si="0"/>
        <v>-6713.710996897527</v>
      </c>
      <c r="I51" s="5">
        <f t="shared" si="7"/>
        <v>22650.289003102473</v>
      </c>
    </row>
    <row r="52" spans="1:9" ht="16.5">
      <c r="A52" s="16">
        <f t="shared" si="1"/>
        <v>40092</v>
      </c>
      <c r="B52" s="4">
        <f t="shared" si="6"/>
        <v>-380172.3708107492</v>
      </c>
      <c r="C52" s="9">
        <f t="shared" si="3"/>
        <v>70000</v>
      </c>
      <c r="D52" s="10">
        <f t="shared" si="4"/>
        <v>-20000</v>
      </c>
      <c r="E52" s="3">
        <v>0</v>
      </c>
      <c r="F52" s="3">
        <v>0</v>
      </c>
      <c r="G52" s="3">
        <v>-20636</v>
      </c>
      <c r="H52" s="4">
        <f t="shared" si="0"/>
        <v>-6336.206180179153</v>
      </c>
      <c r="I52" s="5">
        <f t="shared" si="7"/>
        <v>23027.793819820847</v>
      </c>
    </row>
    <row r="53" spans="1:9" ht="16.5">
      <c r="A53" s="16">
        <f t="shared" si="1"/>
        <v>40122.5</v>
      </c>
      <c r="B53" s="4">
        <f t="shared" si="6"/>
        <v>-357144.5769909283</v>
      </c>
      <c r="C53" s="9">
        <f t="shared" si="3"/>
        <v>70000</v>
      </c>
      <c r="D53" s="10">
        <f t="shared" si="4"/>
        <v>-20000</v>
      </c>
      <c r="E53" s="3">
        <v>0</v>
      </c>
      <c r="F53" s="3">
        <v>0</v>
      </c>
      <c r="G53" s="3">
        <v>-20636</v>
      </c>
      <c r="H53" s="4">
        <f t="shared" si="0"/>
        <v>-5952.409616515472</v>
      </c>
      <c r="I53" s="5">
        <f t="shared" si="7"/>
        <v>23411.590383484527</v>
      </c>
    </row>
    <row r="54" spans="1:9" ht="16.5">
      <c r="A54" s="16">
        <f t="shared" si="1"/>
        <v>40153</v>
      </c>
      <c r="B54" s="4">
        <f t="shared" si="6"/>
        <v>-333732.9866074438</v>
      </c>
      <c r="C54" s="9">
        <f t="shared" si="3"/>
        <v>70000</v>
      </c>
      <c r="D54" s="10">
        <f t="shared" si="4"/>
        <v>-20000</v>
      </c>
      <c r="E54" s="3">
        <v>0</v>
      </c>
      <c r="F54" s="3">
        <v>0</v>
      </c>
      <c r="G54" s="3">
        <v>-20636</v>
      </c>
      <c r="H54" s="4">
        <f t="shared" si="0"/>
        <v>-5562.216443457396</v>
      </c>
      <c r="I54" s="5">
        <f t="shared" si="7"/>
        <v>23801.783556542603</v>
      </c>
    </row>
    <row r="55" spans="1:9" ht="16.5">
      <c r="A55" s="16">
        <f t="shared" si="1"/>
        <v>40183.5</v>
      </c>
      <c r="B55" s="4">
        <f t="shared" si="6"/>
        <v>-309931.2030509012</v>
      </c>
      <c r="C55" s="9">
        <f t="shared" si="3"/>
        <v>70000</v>
      </c>
      <c r="D55" s="10">
        <f t="shared" si="4"/>
        <v>-20000</v>
      </c>
      <c r="E55" s="3">
        <v>0</v>
      </c>
      <c r="F55" s="3">
        <v>0</v>
      </c>
      <c r="G55" s="3">
        <v>-20636</v>
      </c>
      <c r="H55" s="4">
        <f t="shared" si="0"/>
        <v>-5165.520050848353</v>
      </c>
      <c r="I55" s="5">
        <f t="shared" si="7"/>
        <v>24198.479949151646</v>
      </c>
    </row>
    <row r="56" spans="1:9" ht="16.5">
      <c r="A56" s="16">
        <f t="shared" si="1"/>
        <v>40214</v>
      </c>
      <c r="B56" s="4">
        <f t="shared" si="6"/>
        <v>-285732.72310174955</v>
      </c>
      <c r="C56" s="9">
        <f t="shared" si="3"/>
        <v>70000</v>
      </c>
      <c r="D56" s="10">
        <f t="shared" si="4"/>
        <v>-20000</v>
      </c>
      <c r="E56" s="3">
        <v>0</v>
      </c>
      <c r="F56" s="3">
        <v>0</v>
      </c>
      <c r="G56" s="3">
        <v>-20636</v>
      </c>
      <c r="H56" s="4">
        <f t="shared" si="0"/>
        <v>-4762.212051695826</v>
      </c>
      <c r="I56" s="5">
        <f t="shared" si="7"/>
        <v>24601.787948304176</v>
      </c>
    </row>
    <row r="57" spans="1:9" ht="16.5">
      <c r="A57" s="16">
        <f t="shared" si="1"/>
        <v>40244.5</v>
      </c>
      <c r="B57" s="4">
        <f t="shared" si="6"/>
        <v>-261130.93515344537</v>
      </c>
      <c r="C57" s="9">
        <f t="shared" si="3"/>
        <v>70000</v>
      </c>
      <c r="D57" s="10">
        <f t="shared" si="4"/>
        <v>-20000</v>
      </c>
      <c r="E57" s="3">
        <v>0</v>
      </c>
      <c r="F57" s="3">
        <v>0</v>
      </c>
      <c r="G57" s="3">
        <v>-20636</v>
      </c>
      <c r="H57" s="4">
        <f t="shared" si="0"/>
        <v>-4352.1822525574225</v>
      </c>
      <c r="I57" s="5">
        <f t="shared" si="7"/>
        <v>25011.817747442576</v>
      </c>
    </row>
    <row r="58" spans="1:9" ht="16.5">
      <c r="A58" s="16">
        <f t="shared" si="1"/>
        <v>40275</v>
      </c>
      <c r="B58" s="4">
        <f t="shared" si="6"/>
        <v>-236119.1174060028</v>
      </c>
      <c r="C58" s="9">
        <f t="shared" si="3"/>
        <v>70000</v>
      </c>
      <c r="D58" s="10">
        <f t="shared" si="4"/>
        <v>-20000</v>
      </c>
      <c r="E58" s="3">
        <v>0</v>
      </c>
      <c r="F58" s="3">
        <v>0</v>
      </c>
      <c r="G58" s="3">
        <v>-20636</v>
      </c>
      <c r="H58" s="4">
        <f t="shared" si="0"/>
        <v>-3935.31862343338</v>
      </c>
      <c r="I58" s="5">
        <f t="shared" si="7"/>
        <v>25428.68137656662</v>
      </c>
    </row>
    <row r="59" spans="1:9" ht="16.5">
      <c r="A59" s="16">
        <f t="shared" si="1"/>
        <v>40305.5</v>
      </c>
      <c r="B59" s="4">
        <f t="shared" si="6"/>
        <v>-210690.43602943618</v>
      </c>
      <c r="C59" s="9">
        <f t="shared" si="3"/>
        <v>70000</v>
      </c>
      <c r="D59" s="10">
        <f t="shared" si="4"/>
        <v>-20000</v>
      </c>
      <c r="E59" s="3">
        <v>0</v>
      </c>
      <c r="F59" s="3">
        <v>0</v>
      </c>
      <c r="G59" s="3">
        <v>-20636</v>
      </c>
      <c r="H59" s="4">
        <f t="shared" si="0"/>
        <v>-3511.50726715727</v>
      </c>
      <c r="I59" s="5">
        <f t="shared" si="7"/>
        <v>25852.49273284273</v>
      </c>
    </row>
    <row r="60" spans="1:9" ht="16.5">
      <c r="A60" s="16">
        <f t="shared" si="1"/>
        <v>40336</v>
      </c>
      <c r="B60" s="4">
        <f t="shared" si="6"/>
        <v>-184837.94329659344</v>
      </c>
      <c r="C60" s="9">
        <f t="shared" si="3"/>
        <v>70000</v>
      </c>
      <c r="D60" s="10">
        <f t="shared" si="4"/>
        <v>-20000</v>
      </c>
      <c r="E60" s="3">
        <v>0</v>
      </c>
      <c r="F60" s="3">
        <v>0</v>
      </c>
      <c r="G60" s="3">
        <v>-20636</v>
      </c>
      <c r="H60" s="4">
        <f t="shared" si="0"/>
        <v>-3080.6323882765573</v>
      </c>
      <c r="I60" s="5">
        <f t="shared" si="7"/>
        <v>26283.367611723443</v>
      </c>
    </row>
    <row r="61" spans="1:9" ht="16.5">
      <c r="A61" s="16">
        <f t="shared" si="1"/>
        <v>40366.5</v>
      </c>
      <c r="B61" s="4">
        <f t="shared" si="6"/>
        <v>-158554.57568487</v>
      </c>
      <c r="C61" s="9">
        <f t="shared" si="3"/>
        <v>70000</v>
      </c>
      <c r="D61" s="10">
        <f t="shared" si="4"/>
        <v>-20000</v>
      </c>
      <c r="E61" s="3">
        <v>0</v>
      </c>
      <c r="F61" s="3">
        <v>0</v>
      </c>
      <c r="G61" s="3">
        <v>-20636</v>
      </c>
      <c r="H61" s="4">
        <f t="shared" si="0"/>
        <v>-2642.5762614145</v>
      </c>
      <c r="I61" s="5">
        <f t="shared" si="7"/>
        <v>26721.4237385855</v>
      </c>
    </row>
    <row r="62" spans="1:9" ht="16.5">
      <c r="A62" s="16">
        <f t="shared" si="1"/>
        <v>40397</v>
      </c>
      <c r="B62" s="4">
        <f t="shared" si="6"/>
        <v>-131833.15194628452</v>
      </c>
      <c r="C62" s="9">
        <f t="shared" si="3"/>
        <v>70000</v>
      </c>
      <c r="D62" s="10">
        <f t="shared" si="4"/>
        <v>-20000</v>
      </c>
      <c r="E62" s="3">
        <v>0</v>
      </c>
      <c r="F62" s="3">
        <v>0</v>
      </c>
      <c r="G62" s="3">
        <v>-20636</v>
      </c>
      <c r="H62" s="4">
        <f t="shared" si="0"/>
        <v>-2197.219199104742</v>
      </c>
      <c r="I62" s="5">
        <f t="shared" si="7"/>
        <v>27166.780800895256</v>
      </c>
    </row>
    <row r="63" spans="1:9" ht="16.5">
      <c r="A63" s="16">
        <f t="shared" si="1"/>
        <v>40427.5</v>
      </c>
      <c r="B63" s="4">
        <f t="shared" si="6"/>
        <v>-104666.37114538926</v>
      </c>
      <c r="C63" s="9">
        <f t="shared" si="3"/>
        <v>70000</v>
      </c>
      <c r="D63" s="10">
        <f t="shared" si="4"/>
        <v>-20000</v>
      </c>
      <c r="E63" s="3">
        <v>0</v>
      </c>
      <c r="F63" s="3">
        <v>0</v>
      </c>
      <c r="G63" s="3">
        <v>-20636</v>
      </c>
      <c r="H63" s="4">
        <f t="shared" si="0"/>
        <v>-1744.439519089821</v>
      </c>
      <c r="I63" s="5">
        <f t="shared" si="7"/>
        <v>27619.56048091018</v>
      </c>
    </row>
    <row r="64" spans="1:9" ht="16.5">
      <c r="A64" s="16">
        <f t="shared" si="1"/>
        <v>40458</v>
      </c>
      <c r="B64" s="4">
        <f t="shared" si="6"/>
        <v>-77046.81066447908</v>
      </c>
      <c r="C64" s="9">
        <f t="shared" si="3"/>
        <v>70000</v>
      </c>
      <c r="D64" s="10">
        <f t="shared" si="4"/>
        <v>-20000</v>
      </c>
      <c r="E64" s="3">
        <v>0</v>
      </c>
      <c r="F64" s="3">
        <v>0</v>
      </c>
      <c r="G64" s="3">
        <v>-20636</v>
      </c>
      <c r="H64" s="4">
        <f t="shared" si="0"/>
        <v>-1284.1135110746513</v>
      </c>
      <c r="I64" s="5">
        <f t="shared" si="7"/>
        <v>28079.88648892535</v>
      </c>
    </row>
    <row r="65" spans="1:9" ht="16.5">
      <c r="A65" s="16">
        <f t="shared" si="1"/>
        <v>40488.5</v>
      </c>
      <c r="B65" s="4">
        <f t="shared" si="6"/>
        <v>-48966.92417555374</v>
      </c>
      <c r="C65" s="9">
        <f t="shared" si="3"/>
        <v>70000</v>
      </c>
      <c r="D65" s="10">
        <f t="shared" si="4"/>
        <v>-20000</v>
      </c>
      <c r="E65" s="3">
        <v>0</v>
      </c>
      <c r="F65" s="3">
        <v>0</v>
      </c>
      <c r="G65" s="3">
        <v>-20636</v>
      </c>
      <c r="H65" s="4">
        <f t="shared" si="0"/>
        <v>-816.1154029258956</v>
      </c>
      <c r="I65" s="5">
        <f t="shared" si="7"/>
        <v>28547.884597074106</v>
      </c>
    </row>
    <row r="66" spans="1:9" ht="16.5">
      <c r="A66" s="16">
        <f t="shared" si="1"/>
        <v>40519</v>
      </c>
      <c r="B66" s="4">
        <f t="shared" si="6"/>
        <v>-20419.03957847963</v>
      </c>
      <c r="C66" s="9">
        <f t="shared" si="3"/>
        <v>70000</v>
      </c>
      <c r="D66" s="10">
        <f t="shared" si="4"/>
        <v>-20000</v>
      </c>
      <c r="E66" s="3">
        <v>0</v>
      </c>
      <c r="F66" s="3">
        <v>0</v>
      </c>
      <c r="G66" s="3">
        <v>-20636</v>
      </c>
      <c r="H66" s="4">
        <f t="shared" si="0"/>
        <v>-340.3173263079938</v>
      </c>
      <c r="I66" s="5">
        <f t="shared" si="7"/>
        <v>29023.682673692005</v>
      </c>
    </row>
    <row r="67" spans="1:9" ht="16.5">
      <c r="A67" s="16">
        <f t="shared" si="1"/>
        <v>40549.5</v>
      </c>
      <c r="B67" s="4">
        <f t="shared" si="6"/>
        <v>8604.643095212374</v>
      </c>
      <c r="C67" s="9">
        <f t="shared" si="3"/>
        <v>70000</v>
      </c>
      <c r="D67" s="10">
        <f t="shared" si="4"/>
        <v>-20000</v>
      </c>
      <c r="E67" s="3">
        <v>0</v>
      </c>
      <c r="F67" s="3">
        <v>0</v>
      </c>
      <c r="G67" s="3">
        <v>-20636</v>
      </c>
      <c r="H67" s="4">
        <f t="shared" si="0"/>
        <v>0</v>
      </c>
      <c r="I67" s="5">
        <f t="shared" si="7"/>
        <v>29364</v>
      </c>
    </row>
    <row r="68" spans="1:9" ht="16.5">
      <c r="A68" s="16">
        <f t="shared" si="1"/>
        <v>40580</v>
      </c>
      <c r="B68" s="4">
        <f t="shared" si="6"/>
        <v>37968.64309521238</v>
      </c>
      <c r="C68" s="9">
        <f t="shared" si="3"/>
        <v>70000</v>
      </c>
      <c r="D68" s="10">
        <f t="shared" si="4"/>
        <v>-20000</v>
      </c>
      <c r="E68" s="3">
        <v>0</v>
      </c>
      <c r="F68" s="3">
        <v>0</v>
      </c>
      <c r="G68" s="3">
        <v>-20636</v>
      </c>
      <c r="H68" s="4">
        <f t="shared" si="0"/>
        <v>0</v>
      </c>
      <c r="I68" s="5">
        <f t="shared" si="7"/>
        <v>29364</v>
      </c>
    </row>
    <row r="69" spans="1:9" ht="16.5">
      <c r="A69" s="16">
        <f t="shared" si="1"/>
        <v>40610.5</v>
      </c>
      <c r="B69" s="4">
        <f t="shared" si="6"/>
        <v>67332.64309521238</v>
      </c>
      <c r="C69" s="9">
        <f t="shared" si="3"/>
        <v>70000</v>
      </c>
      <c r="D69" s="10">
        <f t="shared" si="4"/>
        <v>-20000</v>
      </c>
      <c r="E69" s="3">
        <v>0</v>
      </c>
      <c r="F69" s="3">
        <v>0</v>
      </c>
      <c r="G69" s="3">
        <v>-20636</v>
      </c>
      <c r="H69" s="4">
        <f t="shared" si="0"/>
        <v>0</v>
      </c>
      <c r="I69" s="5">
        <f t="shared" si="7"/>
        <v>29364</v>
      </c>
    </row>
    <row r="70" spans="1:9" ht="16.5">
      <c r="A70" s="16">
        <f t="shared" si="1"/>
        <v>40641</v>
      </c>
      <c r="B70" s="4">
        <f t="shared" si="6"/>
        <v>96696.64309521238</v>
      </c>
      <c r="C70" s="9">
        <f t="shared" si="3"/>
        <v>70000</v>
      </c>
      <c r="D70" s="10">
        <f t="shared" si="4"/>
        <v>-20000</v>
      </c>
      <c r="E70" s="3">
        <v>0</v>
      </c>
      <c r="F70" s="3">
        <v>0</v>
      </c>
      <c r="G70" s="3">
        <v>-20636</v>
      </c>
      <c r="H70" s="4">
        <f t="shared" si="0"/>
        <v>0</v>
      </c>
      <c r="I70" s="5">
        <f t="shared" si="7"/>
        <v>29364</v>
      </c>
    </row>
    <row r="71" spans="1:9" ht="16.5">
      <c r="A71" s="16">
        <f t="shared" si="1"/>
        <v>40671.5</v>
      </c>
      <c r="B71" s="4">
        <f t="shared" si="6"/>
        <v>126060.64309521238</v>
      </c>
      <c r="C71" s="9">
        <f t="shared" si="3"/>
        <v>70000</v>
      </c>
      <c r="D71" s="10">
        <f t="shared" si="4"/>
        <v>-20000</v>
      </c>
      <c r="E71" s="3">
        <v>0</v>
      </c>
      <c r="F71" s="3">
        <v>0</v>
      </c>
      <c r="G71" s="3">
        <v>-20636</v>
      </c>
      <c r="H71" s="4">
        <f t="shared" si="0"/>
        <v>0</v>
      </c>
      <c r="I71" s="5">
        <f t="shared" si="7"/>
        <v>29364</v>
      </c>
    </row>
    <row r="72" spans="1:9" ht="16.5">
      <c r="A72" s="16">
        <f t="shared" si="1"/>
        <v>40702</v>
      </c>
      <c r="B72" s="4">
        <f t="shared" si="6"/>
        <v>155424.64309521238</v>
      </c>
      <c r="C72" s="9">
        <f t="shared" si="3"/>
        <v>70000</v>
      </c>
      <c r="D72" s="10">
        <f t="shared" si="4"/>
        <v>-20000</v>
      </c>
      <c r="E72" s="3">
        <v>0</v>
      </c>
      <c r="F72" s="3">
        <v>0</v>
      </c>
      <c r="G72" s="3">
        <v>-20636</v>
      </c>
      <c r="H72" s="4">
        <f t="shared" si="0"/>
        <v>0</v>
      </c>
      <c r="I72" s="5">
        <f t="shared" si="7"/>
        <v>29364</v>
      </c>
    </row>
    <row r="73" spans="1:9" ht="17.25" thickBot="1">
      <c r="A73" s="17">
        <f t="shared" si="1"/>
        <v>40732.5</v>
      </c>
      <c r="B73" s="6">
        <f t="shared" si="6"/>
        <v>184788.64309521238</v>
      </c>
      <c r="C73" s="11">
        <f t="shared" si="3"/>
        <v>70000</v>
      </c>
      <c r="D73" s="12">
        <f t="shared" si="4"/>
        <v>-20000</v>
      </c>
      <c r="E73" s="8">
        <v>0</v>
      </c>
      <c r="F73" s="8">
        <v>0</v>
      </c>
      <c r="G73" s="8">
        <v>-20636</v>
      </c>
      <c r="H73" s="6">
        <f t="shared" si="0"/>
        <v>0</v>
      </c>
      <c r="I73" s="7">
        <f t="shared" si="7"/>
        <v>29364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Stanley Hsiao</dc:creator>
  <cp:keywords/>
  <dc:description/>
  <cp:lastModifiedBy>Stanley Hsiao</cp:lastModifiedBy>
  <dcterms:created xsi:type="dcterms:W3CDTF">2006-08-03T04:02:41Z</dcterms:created>
  <dcterms:modified xsi:type="dcterms:W3CDTF">2006-08-04T01:13:28Z</dcterms:modified>
  <cp:category/>
  <cp:version/>
  <cp:contentType/>
  <cp:contentStatus/>
</cp:coreProperties>
</file>