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6296" windowHeight="5604" activeTab="0"/>
  </bookViews>
  <sheets>
    <sheet name="年化報酬率" sheetId="1" r:id="rId1"/>
    <sheet name="存摺驗證法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<sst xmlns="http://schemas.openxmlformats.org/spreadsheetml/2006/main" count="18" uniqueCount="18">
  <si>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現金配息率</t>
  </si>
  <si>
    <t>期末股價波動</t>
  </si>
  <si>
    <t>持有年數</t>
  </si>
  <si>
    <t>-30%</t>
  </si>
  <si>
    <t>-20%</t>
  </si>
  <si>
    <t>-10%</t>
  </si>
  <si>
    <t>0%</t>
  </si>
  <si>
    <t>10%</t>
  </si>
  <si>
    <t>20%</t>
  </si>
  <si>
    <t>30%</t>
  </si>
  <si>
    <t>怪老子理財</t>
  </si>
  <si>
    <t>現金流量</t>
  </si>
  <si>
    <t>年利率</t>
  </si>
  <si>
    <t>日期</t>
  </si>
  <si>
    <t>存款</t>
  </si>
  <si>
    <t>支出</t>
  </si>
  <si>
    <t>利息</t>
  </si>
  <si>
    <t>結餘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</si>
</sst>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;[Red]\-#,##0\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2"/>
      <color indexed="16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微軟正黑體"/>
      <family val="2"/>
    </font>
    <font>
      <sz val="12"/>
      <color theme="1"/>
      <name val="微軟正黑體"/>
      <family val="2"/>
    </font>
    <font>
      <sz val="12"/>
      <color theme="5" tint="-0.4999699890613556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23" fillId="33" borderId="10" xfId="0" applyFont="1" applyFill="1" applyBorder="1" applyAlignment="1">
      <alignment vertical="center"/>
    </xf>
    <xf numFmtId="10" fontId="0" fillId="34" borderId="10" xfId="0" applyNumberFormat="1" applyFill="1" applyBorder="1" applyAlignment="1">
      <alignment vertical="center"/>
    </xf>
    <xf numFmtId="0" fontId="37" fillId="35" borderId="11" xfId="0" applyFont="1" applyFill="1" applyBorder="1" applyAlignment="1">
      <alignment vertical="center"/>
    </xf>
    <xf numFmtId="9" fontId="0" fillId="0" borderId="0" xfId="33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9" fillId="0" borderId="0" xfId="44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40" fillId="36" borderId="10" xfId="0" applyFont="1" applyFill="1" applyBorder="1" applyAlignment="1">
      <alignment vertical="center"/>
    </xf>
    <xf numFmtId="10" fontId="40" fillId="36" borderId="10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9" fontId="37" fillId="35" borderId="12" xfId="33" applyNumberFormat="1" applyFont="1" applyFill="1" applyBorder="1" applyAlignment="1">
      <alignment horizontal="center" vertical="center"/>
    </xf>
    <xf numFmtId="9" fontId="37" fillId="35" borderId="13" xfId="33" applyNumberFormat="1" applyFont="1" applyFill="1" applyBorder="1" applyAlignment="1">
      <alignment horizontal="center" vertical="center"/>
    </xf>
    <xf numFmtId="9" fontId="37" fillId="35" borderId="11" xfId="33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104775</xdr:rowOff>
    </xdr:from>
    <xdr:to>
      <xdr:col>11</xdr:col>
      <xdr:colOff>133350</xdr:colOff>
      <xdr:row>2</xdr:row>
      <xdr:rowOff>152400</xdr:rowOff>
    </xdr:to>
    <xdr:pic>
      <xdr:nvPicPr>
        <xdr:cNvPr id="1" name="圖片 1" descr="怪老子理財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0477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0</xdr:row>
      <xdr:rowOff>19050</xdr:rowOff>
    </xdr:from>
    <xdr:to>
      <xdr:col>10</xdr:col>
      <xdr:colOff>400050</xdr:colOff>
      <xdr:row>2</xdr:row>
      <xdr:rowOff>66675</xdr:rowOff>
    </xdr:to>
    <xdr:pic>
      <xdr:nvPicPr>
        <xdr:cNvPr id="1" name="圖片 1" descr="怪老子理財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9050"/>
          <a:ext cx="1800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表格3" displayName="表格3" ref="A4:H14" totalsRowShown="0">
  <tableColumns count="8">
    <tableColumn id="1" name="持有年數"/>
    <tableColumn id="6" name="-30%"/>
    <tableColumn id="7" name="-20%"/>
    <tableColumn id="8" name="-10%"/>
    <tableColumn id="9" name="0%"/>
    <tableColumn id="10" name="10%"/>
    <tableColumn id="11" name="20%"/>
    <tableColumn id="12" name="30%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表格2" displayName="表格2" ref="C3:G9" totalsRowShown="0">
  <tableColumns count="5">
    <tableColumn id="1" name="日期"/>
    <tableColumn id="2" name="存款"/>
    <tableColumn id="3" name="支出"/>
    <tableColumn id="4" name="利息"/>
    <tableColumn id="5" name="結餘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表格_4" displayName="表格_4" ref="A3:A9" totalsRowShown="0">
  <tableColumns count="1">
    <tableColumn id="1" name="現金流量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1" max="1" width="12.875" style="0" bestFit="1" customWidth="1"/>
    <col min="2" max="2" width="9.875" style="0" customWidth="1"/>
    <col min="4" max="8" width="9.25390625" style="0" customWidth="1"/>
    <col min="10" max="10" width="10.375" style="0" bestFit="1" customWidth="1"/>
  </cols>
  <sheetData>
    <row r="1" spans="1:2" ht="16.5">
      <c r="A1" s="1" t="s">
        <v>0</v>
      </c>
      <c r="B1" s="2">
        <v>0.06</v>
      </c>
    </row>
    <row r="2" ht="16.5">
      <c r="J2" s="7" t="s">
        <v>10</v>
      </c>
    </row>
    <row r="3" spans="1:8" ht="17.25" thickBot="1">
      <c r="A3" s="3"/>
      <c r="B3" s="16" t="s">
        <v>1</v>
      </c>
      <c r="C3" s="17"/>
      <c r="D3" s="17"/>
      <c r="E3" s="17"/>
      <c r="F3" s="17"/>
      <c r="G3" s="17"/>
      <c r="H3" s="18"/>
    </row>
    <row r="4" spans="1:8" ht="16.5" thickTop="1">
      <c r="A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5.75">
      <c r="A5" s="5">
        <v>1</v>
      </c>
      <c r="B5" s="6">
        <f aca="true" t="shared" si="0" ref="B5:H14">RATE($A5,100*$B$1,-100,100*(1+B$4))</f>
        <v>-0.24000000000000002</v>
      </c>
      <c r="C5" s="6">
        <f t="shared" si="0"/>
        <v>-0.14000000000000007</v>
      </c>
      <c r="D5" s="6">
        <f t="shared" si="0"/>
        <v>-0.03999999999999999</v>
      </c>
      <c r="E5" s="6">
        <f t="shared" si="0"/>
        <v>0.05999999999999997</v>
      </c>
      <c r="F5" s="6">
        <f t="shared" si="0"/>
        <v>0.16000000000000023</v>
      </c>
      <c r="G5" s="6">
        <f t="shared" si="0"/>
        <v>0.26</v>
      </c>
      <c r="H5" s="6">
        <f t="shared" si="0"/>
        <v>0.3599999999999999</v>
      </c>
    </row>
    <row r="6" spans="1:8" ht="15.75">
      <c r="A6" s="5">
        <v>2</v>
      </c>
      <c r="B6" s="6">
        <f t="shared" si="0"/>
        <v>-0.09770417861805769</v>
      </c>
      <c r="C6" s="6">
        <f t="shared" si="0"/>
        <v>-0.04215302985890815</v>
      </c>
      <c r="D6" s="6">
        <f t="shared" si="0"/>
        <v>0.010255068846879361</v>
      </c>
      <c r="E6" s="6">
        <f t="shared" si="0"/>
        <v>0.06000000000004028</v>
      </c>
      <c r="F6" s="6">
        <f t="shared" si="0"/>
        <v>0.10745069492761483</v>
      </c>
      <c r="G6" s="6">
        <f t="shared" si="0"/>
        <v>0.15289803633305746</v>
      </c>
      <c r="H6" s="6">
        <f t="shared" si="0"/>
        <v>0.19657618696765794</v>
      </c>
    </row>
    <row r="7" spans="1:8" ht="15.75">
      <c r="A7" s="5">
        <v>3</v>
      </c>
      <c r="B7" s="6">
        <f t="shared" si="0"/>
        <v>-0.04459509069987378</v>
      </c>
      <c r="C7" s="6">
        <f t="shared" si="0"/>
        <v>-0.0071452970525313865</v>
      </c>
      <c r="D7" s="6">
        <f t="shared" si="0"/>
        <v>0.027568973157224497</v>
      </c>
      <c r="E7" s="6">
        <f t="shared" si="0"/>
        <v>0.060000000005201434</v>
      </c>
      <c r="F7" s="6">
        <f t="shared" si="0"/>
        <v>0.09049095187886035</v>
      </c>
      <c r="G7" s="6">
        <f t="shared" si="0"/>
        <v>0.11930913058675374</v>
      </c>
      <c r="H7" s="6">
        <f t="shared" si="0"/>
        <v>0.1466672992824105</v>
      </c>
    </row>
    <row r="8" spans="1:8" ht="15.75">
      <c r="A8" s="5">
        <v>4</v>
      </c>
      <c r="B8" s="6">
        <f t="shared" si="0"/>
        <v>-0.016931949495776113</v>
      </c>
      <c r="C8" s="6">
        <f t="shared" si="0"/>
        <v>0.010802967944622875</v>
      </c>
      <c r="D8" s="6">
        <f t="shared" si="0"/>
        <v>0.03632157805373658</v>
      </c>
      <c r="E8" s="6">
        <f t="shared" si="0"/>
        <v>0.06000000000000005</v>
      </c>
      <c r="F8" s="6">
        <f t="shared" si="0"/>
        <v>0.08212259248636379</v>
      </c>
      <c r="G8" s="6">
        <f t="shared" si="0"/>
        <v>0.10291005596997209</v>
      </c>
      <c r="H8" s="6">
        <f t="shared" si="0"/>
        <v>0.12253744049055991</v>
      </c>
    </row>
    <row r="9" spans="1:8" ht="15.75">
      <c r="A9" s="5">
        <v>5</v>
      </c>
      <c r="B9" s="6">
        <f t="shared" si="0"/>
        <v>1.299508691140131E-09</v>
      </c>
      <c r="C9" s="6">
        <f t="shared" si="0"/>
        <v>0.021698634584753365</v>
      </c>
      <c r="D9" s="6">
        <f t="shared" si="0"/>
        <v>0.04159608343513524</v>
      </c>
      <c r="E9" s="6">
        <f t="shared" si="0"/>
        <v>0.06000000000000189</v>
      </c>
      <c r="F9" s="6">
        <f t="shared" si="0"/>
        <v>0.07714303830542296</v>
      </c>
      <c r="G9" s="6">
        <f t="shared" si="0"/>
        <v>0.09320574281981359</v>
      </c>
      <c r="H9" s="6">
        <f t="shared" si="0"/>
        <v>0.10833125415896352</v>
      </c>
    </row>
    <row r="10" spans="1:8" ht="15.75">
      <c r="A10" s="5">
        <v>6</v>
      </c>
      <c r="B10" s="6">
        <f t="shared" si="0"/>
        <v>0.011407009253025745</v>
      </c>
      <c r="C10" s="6">
        <f t="shared" si="0"/>
        <v>0.029003007196366438</v>
      </c>
      <c r="D10" s="6">
        <f t="shared" si="0"/>
        <v>0.04511652371337235</v>
      </c>
      <c r="E10" s="6">
        <f t="shared" si="0"/>
        <v>0.060000000000027844</v>
      </c>
      <c r="F10" s="6">
        <f t="shared" si="0"/>
        <v>0.07384475289643803</v>
      </c>
      <c r="G10" s="6">
        <f t="shared" si="0"/>
        <v>0.0867994842459263</v>
      </c>
      <c r="H10" s="6">
        <f t="shared" si="0"/>
        <v>0.09898222557111193</v>
      </c>
    </row>
    <row r="11" spans="1:8" ht="15.75">
      <c r="A11" s="5">
        <v>7</v>
      </c>
      <c r="B11" s="6">
        <f t="shared" si="0"/>
        <v>0.019597333500477807</v>
      </c>
      <c r="C11" s="6">
        <f t="shared" si="0"/>
        <v>0.03423111577906559</v>
      </c>
      <c r="D11" s="6">
        <f t="shared" si="0"/>
        <v>0.04762912374389116</v>
      </c>
      <c r="E11" s="6">
        <f t="shared" si="0"/>
        <v>0.060000000000247966</v>
      </c>
      <c r="F11" s="6">
        <f t="shared" si="0"/>
        <v>0.07150238699437352</v>
      </c>
      <c r="G11" s="6">
        <f t="shared" si="0"/>
        <v>0.08225990940724703</v>
      </c>
      <c r="H11" s="6">
        <f t="shared" si="0"/>
        <v>0.09237089697111985</v>
      </c>
    </row>
    <row r="12" spans="1:8" ht="15.75">
      <c r="A12" s="5">
        <v>8</v>
      </c>
      <c r="B12" s="6">
        <f t="shared" si="0"/>
        <v>0.02575101246518648</v>
      </c>
      <c r="C12" s="6">
        <f t="shared" si="0"/>
        <v>0.03815101773887285</v>
      </c>
      <c r="D12" s="6">
        <f t="shared" si="0"/>
        <v>0.04950942966435731</v>
      </c>
      <c r="E12" s="6">
        <f t="shared" si="0"/>
        <v>0.060000000001567605</v>
      </c>
      <c r="F12" s="6">
        <f t="shared" si="0"/>
        <v>0.06975536673508748</v>
      </c>
      <c r="G12" s="6">
        <f t="shared" si="0"/>
        <v>0.07887922277926049</v>
      </c>
      <c r="H12" s="6">
        <f t="shared" si="0"/>
        <v>0.08745426261563366</v>
      </c>
    </row>
    <row r="13" spans="1:8" ht="15.75">
      <c r="A13" s="5">
        <v>9</v>
      </c>
      <c r="B13" s="6">
        <f t="shared" si="0"/>
        <v>0.030534040111652422</v>
      </c>
      <c r="C13" s="6">
        <f t="shared" si="0"/>
        <v>0.04119362551051692</v>
      </c>
      <c r="D13" s="6">
        <f t="shared" si="0"/>
        <v>0.050967047019561194</v>
      </c>
      <c r="E13" s="6">
        <f t="shared" si="0"/>
        <v>0.060000000007699276</v>
      </c>
      <c r="F13" s="6">
        <f t="shared" si="0"/>
        <v>0.0684041976985922</v>
      </c>
      <c r="G13" s="6">
        <f t="shared" si="0"/>
        <v>0.07626729243982305</v>
      </c>
      <c r="H13" s="6">
        <f t="shared" si="0"/>
        <v>0.08365939862185857</v>
      </c>
    </row>
    <row r="14" spans="1:8" ht="15.75">
      <c r="A14" s="5">
        <v>10</v>
      </c>
      <c r="B14" s="6">
        <f t="shared" si="0"/>
        <v>0.03435076305132212</v>
      </c>
      <c r="C14" s="6">
        <f t="shared" si="0"/>
        <v>0.04361940140720971</v>
      </c>
      <c r="D14" s="6">
        <f t="shared" si="0"/>
        <v>0.05212817863167468</v>
      </c>
      <c r="E14" s="6">
        <f t="shared" si="0"/>
        <v>0.06000000000000003</v>
      </c>
      <c r="F14" s="6">
        <f t="shared" si="0"/>
        <v>0.06732955149176596</v>
      </c>
      <c r="G14" s="6">
        <f t="shared" si="0"/>
        <v>0.07419141775804089</v>
      </c>
      <c r="H14" s="6">
        <f t="shared" si="0"/>
        <v>0.08064545769609138</v>
      </c>
    </row>
  </sheetData>
  <sheetProtection/>
  <mergeCells count="1">
    <mergeCell ref="B3:H3"/>
  </mergeCells>
  <conditionalFormatting sqref="B5:H14">
    <cfRule type="cellIs" priority="1" dxfId="1" operator="lessThan">
      <formula>0</formula>
    </cfRule>
  </conditionalFormatting>
  <hyperlinks>
    <hyperlink ref="J2" r:id="rId1" display="怪老子理財"/>
  </hyperlinks>
  <printOptions/>
  <pageMargins left="0.7" right="0.7" top="0.75" bottom="0.75" header="0.3" footer="0.3"/>
  <pageSetup orientation="portrait" paperSize="9"/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12.875" style="0" bestFit="1" customWidth="1"/>
    <col min="3" max="3" width="12.875" style="0" bestFit="1" customWidth="1"/>
    <col min="4" max="4" width="12.375" style="0" bestFit="1" customWidth="1"/>
    <col min="5" max="5" width="9.375" style="0" bestFit="1" customWidth="1"/>
    <col min="6" max="6" width="8.00390625" style="0" bestFit="1" customWidth="1"/>
    <col min="7" max="7" width="10.625" style="0" bestFit="1" customWidth="1"/>
  </cols>
  <sheetData>
    <row r="1" spans="3:7" ht="15.75">
      <c r="C1" s="10" t="s">
        <v>12</v>
      </c>
      <c r="D1" s="11">
        <f>IRR(A4:A9)</f>
        <v>0.022723524662461508</v>
      </c>
      <c r="E1" s="12"/>
      <c r="F1" s="12"/>
      <c r="G1" s="12"/>
    </row>
    <row r="2" spans="3:7" ht="15.75">
      <c r="C2" s="12"/>
      <c r="D2" s="12"/>
      <c r="E2" s="12"/>
      <c r="F2" s="12"/>
      <c r="G2" s="12"/>
    </row>
    <row r="3" spans="1:7" ht="16.5">
      <c r="A3" s="5" t="s">
        <v>11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</row>
    <row r="4" spans="1:7" ht="15.75">
      <c r="A4" s="8">
        <v>-100000</v>
      </c>
      <c r="C4" s="14">
        <v>40298</v>
      </c>
      <c r="D4" s="15">
        <v>100000</v>
      </c>
      <c r="E4" s="15"/>
      <c r="F4" s="15"/>
      <c r="G4" s="15">
        <f>D4</f>
        <v>100000</v>
      </c>
    </row>
    <row r="5" spans="1:7" ht="15.75">
      <c r="A5" s="8">
        <v>6000</v>
      </c>
      <c r="C5" s="14">
        <v>40663</v>
      </c>
      <c r="D5" s="15"/>
      <c r="E5" s="15">
        <f>A5</f>
        <v>6000</v>
      </c>
      <c r="F5" s="15">
        <f>G4*$D$1</f>
        <v>2272.352466246151</v>
      </c>
      <c r="G5" s="15">
        <f>G4+D5+F5-E5</f>
        <v>96272.35246624616</v>
      </c>
    </row>
    <row r="6" spans="1:7" ht="15.75">
      <c r="A6" s="8">
        <v>5400</v>
      </c>
      <c r="C6" s="14">
        <v>41029</v>
      </c>
      <c r="D6" s="15"/>
      <c r="E6" s="15">
        <f>A6</f>
        <v>5400</v>
      </c>
      <c r="F6" s="15">
        <f>G5*$D$1</f>
        <v>2187.6471755799316</v>
      </c>
      <c r="G6" s="15">
        <f>G5+D6+F6-E6</f>
        <v>93059.99964182609</v>
      </c>
    </row>
    <row r="7" spans="1:7" ht="15.75">
      <c r="A7" s="8">
        <v>7400</v>
      </c>
      <c r="C7" s="14">
        <v>41394</v>
      </c>
      <c r="D7" s="15"/>
      <c r="E7" s="15">
        <f>A7</f>
        <v>7400</v>
      </c>
      <c r="F7" s="15">
        <f>G6*$D$1</f>
        <v>2114.651196949694</v>
      </c>
      <c r="G7" s="15">
        <f>G6+D7+F7-E7</f>
        <v>87774.65083877578</v>
      </c>
    </row>
    <row r="8" spans="1:7" ht="15.75">
      <c r="A8" s="8">
        <v>4800</v>
      </c>
      <c r="C8" s="14">
        <v>41759</v>
      </c>
      <c r="D8" s="15"/>
      <c r="E8" s="15">
        <f>A8</f>
        <v>4800</v>
      </c>
      <c r="F8" s="15">
        <f>G7*$D$1</f>
        <v>1994.549443073869</v>
      </c>
      <c r="G8" s="15">
        <f>G7+D8+F8-E8</f>
        <v>84969.20028184965</v>
      </c>
    </row>
    <row r="9" spans="1:7" ht="15.75">
      <c r="A9" s="8">
        <v>86900</v>
      </c>
      <c r="C9" s="14">
        <v>42124</v>
      </c>
      <c r="D9" s="15"/>
      <c r="E9" s="15">
        <f>A9</f>
        <v>86900</v>
      </c>
      <c r="F9" s="15">
        <f>G8*$D$1</f>
        <v>1930.7997181542419</v>
      </c>
      <c r="G9" s="15">
        <f>G8+D9+F9-E9</f>
        <v>3.899913281202316E-09</v>
      </c>
    </row>
    <row r="10" spans="3:7" ht="15.75">
      <c r="C10" s="9"/>
      <c r="D10" s="8"/>
      <c r="E10" s="8"/>
      <c r="F10" s="8"/>
      <c r="G10" s="8"/>
    </row>
    <row r="13" ht="15.75">
      <c r="C13" s="8"/>
    </row>
    <row r="14" ht="15.75">
      <c r="C14" s="8"/>
    </row>
    <row r="15" ht="15.75">
      <c r="C15" s="8"/>
    </row>
    <row r="16" ht="15.75">
      <c r="C16" s="8"/>
    </row>
    <row r="17" ht="15.75">
      <c r="C17" s="8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2010-04-27T09:07:44Z</dcterms:created>
  <dcterms:modified xsi:type="dcterms:W3CDTF">2010-05-05T10:10:52Z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